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oud\Downloads\"/>
    </mc:Choice>
  </mc:AlternateContent>
  <xr:revisionPtr revIDLastSave="0" documentId="13_ncr:1_{A1E531B7-D909-4FF6-A96D-82E7105B4D9A}" xr6:coauthVersionLast="47" xr6:coauthVersionMax="47" xr10:uidLastSave="{00000000-0000-0000-0000-000000000000}"/>
  <bookViews>
    <workbookView xWindow="-120" yWindow="-120" windowWidth="29040" windowHeight="15840" tabRatio="909" firstSheet="7" activeTab="14" xr2:uid="{11A7191D-BA5A-4A29-AC32-E6FE0C593EC1}"/>
  </bookViews>
  <sheets>
    <sheet name="Algemeen" sheetId="1" r:id="rId1"/>
    <sheet name="Artiestenfoyer" sheetId="2" r:id="rId2"/>
    <sheet name="Maten" sheetId="3" r:id="rId3"/>
    <sheet name="Laad- en losplaats" sheetId="4" r:id="rId4"/>
    <sheet name="Details vloer" sheetId="5" r:id="rId5"/>
    <sheet name="Kleedkamers" sheetId="6" r:id="rId6"/>
    <sheet name="Communicatie" sheetId="7" r:id="rId7"/>
    <sheet name="Stoffering" sheetId="8" r:id="rId8"/>
    <sheet name="Aansluitingen" sheetId="9" r:id="rId9"/>
    <sheet name="Klimmateriaal" sheetId="10" r:id="rId10"/>
    <sheet name="Trekkenwand" sheetId="11" r:id="rId11"/>
    <sheet name="Kaplijst" sheetId="12" r:id="rId12"/>
    <sheet name="Afstopping" sheetId="17" r:id="rId13"/>
    <sheet name="Orkestbak" sheetId="13" r:id="rId14"/>
    <sheet name="Licht" sheetId="14" r:id="rId15"/>
    <sheet name="Geluid" sheetId="15" r:id="rId16"/>
    <sheet name="Audio-Visueel" sheetId="16" r:id="rId17"/>
  </sheets>
  <definedNames>
    <definedName name="_xlnm.Print_Area" localSheetId="12">Afstopping!$A$1:$O$71</definedName>
    <definedName name="_xlnm.Print_Titles" localSheetId="11">Kaplijst!$5:$7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C36" i="1"/>
  <c r="E10" i="5"/>
  <c r="I10" i="5"/>
  <c r="D10" i="5"/>
  <c r="C10" i="5"/>
  <c r="A14" i="12"/>
  <c r="A13" i="12"/>
  <c r="A11" i="12"/>
  <c r="A10" i="12"/>
  <c r="A9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94" i="12"/>
  <c r="N5" i="6"/>
  <c r="N15" i="6"/>
  <c r="N25" i="6"/>
  <c r="N31" i="6"/>
  <c r="N7" i="6"/>
  <c r="N17" i="6"/>
  <c r="N27" i="6"/>
  <c r="N32" i="6"/>
  <c r="N8" i="6"/>
  <c r="N18" i="6"/>
  <c r="C28" i="6"/>
  <c r="D28" i="6"/>
  <c r="E28" i="6"/>
  <c r="F28" i="6"/>
  <c r="D8" i="6"/>
  <c r="C8" i="6"/>
  <c r="G8" i="6"/>
  <c r="G7" i="6"/>
  <c r="G5" i="6"/>
  <c r="I10" i="3"/>
  <c r="I9" i="3"/>
  <c r="G15" i="13"/>
  <c r="D5" i="13"/>
  <c r="G41" i="11"/>
  <c r="E41" i="11"/>
  <c r="D61" i="11"/>
  <c r="D19" i="11"/>
  <c r="N28" i="6" l="1"/>
  <c r="N33" i="6" s="1"/>
</calcChain>
</file>

<file path=xl/sharedStrings.xml><?xml version="1.0" encoding="utf-8"?>
<sst xmlns="http://schemas.openxmlformats.org/spreadsheetml/2006/main" count="1081" uniqueCount="664">
  <si>
    <t>Adresgegevens:</t>
  </si>
  <si>
    <t>Telefoon:</t>
  </si>
  <si>
    <t>PLAATS</t>
  </si>
  <si>
    <t>Rotterdam</t>
  </si>
  <si>
    <t>Kengetal</t>
  </si>
  <si>
    <t>THEATER</t>
  </si>
  <si>
    <t>Nieuwe Luxor Theater</t>
  </si>
  <si>
    <t>Algemeen</t>
  </si>
  <si>
    <t>ZAAL</t>
  </si>
  <si>
    <t>Bezoekadres</t>
  </si>
  <si>
    <t>Posthumalaan 1</t>
  </si>
  <si>
    <t>Postcode bezoekadres</t>
  </si>
  <si>
    <t>3072 AG</t>
  </si>
  <si>
    <t>Technische dienst</t>
  </si>
  <si>
    <t>Postadres</t>
  </si>
  <si>
    <t>Postcode postadres</t>
  </si>
  <si>
    <t>Emailadres</t>
  </si>
  <si>
    <t>td@luxortheater.nl</t>
  </si>
  <si>
    <t>Homepage</t>
  </si>
  <si>
    <t>www.luxortheater.nl</t>
  </si>
  <si>
    <t>Persoonsgegevens:</t>
  </si>
  <si>
    <t>Directeur</t>
  </si>
  <si>
    <t>Marc van Kaam</t>
  </si>
  <si>
    <t>Hoofd TD</t>
  </si>
  <si>
    <t>Willem Nijland</t>
  </si>
  <si>
    <t>Toneelmeesters</t>
  </si>
  <si>
    <t>Rene Klomp, Bas Colombijn</t>
  </si>
  <si>
    <t>Bereikbaarheid:</t>
  </si>
  <si>
    <t>Bereikbaar met trailer</t>
  </si>
  <si>
    <t>Ja</t>
  </si>
  <si>
    <t>Aantal parkeerplaatsen trailer</t>
  </si>
  <si>
    <t>Standaardtijden:</t>
  </si>
  <si>
    <t>Begin ochtend</t>
  </si>
  <si>
    <t>In overleg</t>
  </si>
  <si>
    <t>Lunchtijd van</t>
  </si>
  <si>
    <t>tot</t>
  </si>
  <si>
    <t>Einde middag</t>
  </si>
  <si>
    <t>Begin avond</t>
  </si>
  <si>
    <t>Aanvang voorstelling</t>
  </si>
  <si>
    <t>Aanvang matinee</t>
  </si>
  <si>
    <t>Theater open tussen 17:00 en 19:00</t>
  </si>
  <si>
    <t>Cabine open tussen 17:00 en 19:00</t>
  </si>
  <si>
    <t>Zitplaatsen:</t>
  </si>
  <si>
    <t>Maximaal</t>
  </si>
  <si>
    <t>Aantal geluidsplaatsen</t>
  </si>
  <si>
    <t>Zaal met kleine orkestbak</t>
  </si>
  <si>
    <t>Capaciteit Toneel op Toneel</t>
  </si>
  <si>
    <t>NVT</t>
  </si>
  <si>
    <t>Zaal met grote orkestbak</t>
  </si>
  <si>
    <t>Balkon 1</t>
  </si>
  <si>
    <t>Balkon 2</t>
  </si>
  <si>
    <t>Theater type</t>
  </si>
  <si>
    <t>Lijst</t>
  </si>
  <si>
    <t>(Lijst, vlakke vloer, variabel, podiumzaal)</t>
  </si>
  <si>
    <t>Bouwjaar</t>
  </si>
  <si>
    <t>Verbouwing</t>
  </si>
  <si>
    <t>Betreft</t>
  </si>
  <si>
    <t>Bijzonderheden</t>
  </si>
  <si>
    <t>Artiestenfoyer</t>
  </si>
  <si>
    <t>Openingstijden:</t>
  </si>
  <si>
    <t>Ma tot Vrij</t>
  </si>
  <si>
    <t>-</t>
  </si>
  <si>
    <t>Zat en Zon</t>
  </si>
  <si>
    <t>Matinee</t>
  </si>
  <si>
    <t>Capaciteit:</t>
  </si>
  <si>
    <t>Aantal personen</t>
  </si>
  <si>
    <t>Keuken:</t>
  </si>
  <si>
    <t>Maatijden</t>
  </si>
  <si>
    <t>Koud</t>
  </si>
  <si>
    <t>Warm</t>
  </si>
  <si>
    <t>Afmetingen</t>
  </si>
  <si>
    <t>Vaste opening</t>
  </si>
  <si>
    <t>Portaalhoogte</t>
  </si>
  <si>
    <t>Breedte</t>
  </si>
  <si>
    <t>cm.</t>
  </si>
  <si>
    <t>Minimaal</t>
  </si>
  <si>
    <t>Hoogte</t>
  </si>
  <si>
    <t>Rideau</t>
  </si>
  <si>
    <t>Manteau-opening</t>
  </si>
  <si>
    <t>Links</t>
  </si>
  <si>
    <t>Rechts</t>
  </si>
  <si>
    <t>Totaal</t>
  </si>
  <si>
    <t>Dieptematen:</t>
  </si>
  <si>
    <t>Van nulpunt tot</t>
  </si>
  <si>
    <t>achterwand zaal</t>
  </si>
  <si>
    <t>rand balkon</t>
  </si>
  <si>
    <t>voorzijde orkestbak (m)</t>
  </si>
  <si>
    <t>487 eerste deel</t>
  </si>
  <si>
    <t>voorzijde toneel</t>
  </si>
  <si>
    <t>achterzijde vaste opening</t>
  </si>
  <si>
    <t>voorzijde branddoek/brandscherm</t>
  </si>
  <si>
    <t>dikte brandscherm</t>
  </si>
  <si>
    <t>voordoek</t>
  </si>
  <si>
    <t>voorzijde manteau</t>
  </si>
  <si>
    <t>achterbrug</t>
  </si>
  <si>
    <t>achterwand toneeltoren</t>
  </si>
  <si>
    <t>wand achtertoneel</t>
  </si>
  <si>
    <t>totale breedte toneel</t>
  </si>
  <si>
    <t>Breedtematen:</t>
  </si>
  <si>
    <t>Van hartlijn tot</t>
  </si>
  <si>
    <t>zijbrug links</t>
  </si>
  <si>
    <t>1320 cm. vaste zijbrug</t>
  </si>
  <si>
    <t>wand toneeltoren links</t>
  </si>
  <si>
    <t>wand zijtoneel links</t>
  </si>
  <si>
    <t>zijbrug rechts</t>
  </si>
  <si>
    <t>wand toneeltoren rechts</t>
  </si>
  <si>
    <t>wand zijtoneel rechts</t>
  </si>
  <si>
    <t>Hoogtematen:</t>
  </si>
  <si>
    <t>Achter</t>
  </si>
  <si>
    <t>Van vloer (peil 0) tot</t>
  </si>
  <si>
    <r>
      <t>Onderzijde 1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brug</t>
    </r>
  </si>
  <si>
    <t>rollenzolder</t>
  </si>
  <si>
    <t>zaalniveau bij rand toneel</t>
  </si>
  <si>
    <t>Bijzonderheden:</t>
  </si>
  <si>
    <t>Hoogte zijtoneel</t>
  </si>
  <si>
    <t>Hoogte voordoek</t>
  </si>
  <si>
    <t>Laad- en losplaats</t>
  </si>
  <si>
    <t>Overdekt</t>
  </si>
  <si>
    <t>2 trailers + 1 bakwagen</t>
  </si>
  <si>
    <t>Maximale hoogte vrachtauto</t>
  </si>
  <si>
    <t>Niveau laadvloer</t>
  </si>
  <si>
    <t>(ten opzichte van toneelvloer)</t>
  </si>
  <si>
    <t>Niveau straat</t>
  </si>
  <si>
    <t>(ten opzichte van laadvloer)</t>
  </si>
  <si>
    <t>Aantal gelijktijdig te lossen vrachtauto's</t>
  </si>
  <si>
    <t>Afmetingen:</t>
  </si>
  <si>
    <t>Deur</t>
  </si>
  <si>
    <t>(Toneel zijde)</t>
  </si>
  <si>
    <t>(Midden)</t>
  </si>
  <si>
    <t>(Buitenzijde)</t>
  </si>
  <si>
    <t>Kleinste doorgang naar:</t>
  </si>
  <si>
    <t>Toneel</t>
  </si>
  <si>
    <t>Kleedkamers</t>
  </si>
  <si>
    <t>Orkestbak</t>
  </si>
  <si>
    <t>Details vloer</t>
  </si>
  <si>
    <t>Matriaal houtsoort</t>
  </si>
  <si>
    <t>Kerouwing</t>
  </si>
  <si>
    <t>Afwerking zijtoneel</t>
  </si>
  <si>
    <t>Helling</t>
  </si>
  <si>
    <t>cm/m</t>
  </si>
  <si>
    <t>Afwerking zaalvloer</t>
  </si>
  <si>
    <t>Tapijt</t>
  </si>
  <si>
    <t>Maximale belasting</t>
  </si>
  <si>
    <r>
      <t>kN/m</t>
    </r>
    <r>
      <rPr>
        <vertAlign val="superscript"/>
        <sz val="10"/>
        <rFont val="Arial"/>
        <family val="2"/>
      </rPr>
      <t>2</t>
    </r>
  </si>
  <si>
    <t>Zwevend</t>
  </si>
  <si>
    <t>Liften</t>
  </si>
  <si>
    <t>Lengte</t>
  </si>
  <si>
    <t>Diepte</t>
  </si>
  <si>
    <t>Orkest lift</t>
  </si>
  <si>
    <r>
      <t>Belasting: 5,0 kN/m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</t>
    </r>
  </si>
  <si>
    <t>Podium lift</t>
  </si>
  <si>
    <t>Belasting: 2000 kG</t>
  </si>
  <si>
    <t>Souffleur in manteau</t>
  </si>
  <si>
    <t>Neen</t>
  </si>
  <si>
    <t xml:space="preserve"> </t>
  </si>
  <si>
    <t>Souffleurshok</t>
  </si>
  <si>
    <t>Orkest lift bestaat uit twee gedeelten (zie tekening)</t>
  </si>
  <si>
    <t>Bijzonderheden vloer</t>
  </si>
  <si>
    <t>Orkest lift bestaat uit twee gedeelten (zie tekening) Podium lift is rechtsachter</t>
  </si>
  <si>
    <t>Podium lift rechts toneel rechts achter</t>
  </si>
  <si>
    <t xml:space="preserve">Peil -1 </t>
  </si>
  <si>
    <t>Peil 0</t>
  </si>
  <si>
    <r>
      <t>Toneel (1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verdieping)</t>
    </r>
  </si>
  <si>
    <t>Aantal</t>
  </si>
  <si>
    <t>Nummer</t>
  </si>
  <si>
    <t>Persoons</t>
  </si>
  <si>
    <r>
      <t>Oppervlak (m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</si>
  <si>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Wastafels/peil</t>
  </si>
  <si>
    <t>Douches/peil</t>
  </si>
  <si>
    <t>Toilet</t>
  </si>
  <si>
    <t>Peil 1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</si>
  <si>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Verdieping</t>
    </r>
  </si>
  <si>
    <r>
      <t xml:space="preserve">* </t>
    </r>
    <r>
      <rPr>
        <sz val="10"/>
        <rFont val="Arial"/>
        <family val="2"/>
      </rPr>
      <t>201</t>
    </r>
  </si>
  <si>
    <r>
      <t xml:space="preserve">* </t>
    </r>
    <r>
      <rPr>
        <sz val="10"/>
        <rFont val="Arial"/>
        <family val="2"/>
      </rPr>
      <t>Kan ook worden gebruikt als produktie kantoor.                               Er zijn 2 telefoonlijnen (1x Analoog en 1x Digitaal) en één internet-aansluiting.</t>
    </r>
  </si>
  <si>
    <t>Peil2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</si>
  <si>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Verdieping</t>
    </r>
  </si>
  <si>
    <t>Totaal aantal kleedkamers</t>
  </si>
  <si>
    <t>Totaal aantal personen</t>
  </si>
  <si>
    <r>
      <t>Totaal oppervlak (m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</si>
  <si>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(excl. Peil -1)</t>
  </si>
  <si>
    <t>Overige ruimten:</t>
  </si>
  <si>
    <t>Kleedsterkamer</t>
  </si>
  <si>
    <t>Grimekamer</t>
  </si>
  <si>
    <r>
      <t>(1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Verdieping)</t>
    </r>
  </si>
  <si>
    <t>Timmerwerkplaats</t>
  </si>
  <si>
    <r>
      <t>1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Verdieping (Toneel)</t>
    </r>
  </si>
  <si>
    <t>Audio werkplaats</t>
  </si>
  <si>
    <t>Stemkamer</t>
  </si>
  <si>
    <t>Geen</t>
  </si>
  <si>
    <t>Rekwisitietenkamer</t>
  </si>
  <si>
    <t>Studio/Repetitieruimte</t>
  </si>
  <si>
    <r>
      <t>5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Verdieping</t>
    </r>
  </si>
  <si>
    <t>Toiletten</t>
  </si>
  <si>
    <t>Douches</t>
  </si>
  <si>
    <t>(Niet in kleedkamer)</t>
  </si>
  <si>
    <t>Peil -1 - Orkestbak</t>
  </si>
  <si>
    <t>Peil 0 - Toneel</t>
  </si>
  <si>
    <r>
      <t>Peil 1 - 2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Verdieping</t>
    </r>
  </si>
  <si>
    <r>
      <t>Peil 2 - 3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Verdieping</t>
    </r>
  </si>
  <si>
    <t>Communicatie:</t>
  </si>
  <si>
    <t>Intercomverbinding:</t>
  </si>
  <si>
    <t>Geluidscabine</t>
  </si>
  <si>
    <t>Geluidsplaats</t>
  </si>
  <si>
    <t>Lichtcabine</t>
  </si>
  <si>
    <t>Toneel links</t>
  </si>
  <si>
    <t>Toneel rechts</t>
  </si>
  <si>
    <t>Trekkenwand</t>
  </si>
  <si>
    <t>Volgspot</t>
  </si>
  <si>
    <t>Overig</t>
  </si>
  <si>
    <t>Zaalbrug</t>
  </si>
  <si>
    <t>Zijbrug</t>
  </si>
  <si>
    <t>Ondertoneel</t>
  </si>
  <si>
    <t>Seinlampsignalering:</t>
  </si>
  <si>
    <t>(Cuelight)</t>
  </si>
  <si>
    <t>Lichtkabine</t>
  </si>
  <si>
    <t>Achtertoneel</t>
  </si>
  <si>
    <t>Te bedienen vanaf de inspi-</t>
  </si>
  <si>
    <t>cienten tafel en licht-</t>
  </si>
  <si>
    <t>cabine.</t>
  </si>
  <si>
    <t>Oproep naar:</t>
  </si>
  <si>
    <t>Publieksruimten</t>
  </si>
  <si>
    <t>Gangen</t>
  </si>
  <si>
    <t>Zaal</t>
  </si>
  <si>
    <t>Kleedkamer afluistering</t>
  </si>
  <si>
    <t>Plaats inspicienten lessenaar</t>
  </si>
  <si>
    <t>Rechts en links</t>
  </si>
  <si>
    <t>Aantal meters verplaatsbaar</t>
  </si>
  <si>
    <t>Intercom:</t>
  </si>
  <si>
    <t>Type</t>
  </si>
  <si>
    <t>Merk</t>
  </si>
  <si>
    <t>Clearcom</t>
  </si>
  <si>
    <t>Plaats hoofdpost</t>
  </si>
  <si>
    <t>Inspiciënten lessenaar</t>
  </si>
  <si>
    <t>Aantal headsets</t>
  </si>
  <si>
    <t>RS 501</t>
  </si>
  <si>
    <t>Aantal draadloos</t>
  </si>
  <si>
    <t>Masterstation</t>
  </si>
  <si>
    <t>4 kringen</t>
  </si>
  <si>
    <t>MS 440</t>
  </si>
  <si>
    <t>Tafelpost</t>
  </si>
  <si>
    <t>RM 440</t>
  </si>
  <si>
    <t>Gesloten Tv-circuit:</t>
  </si>
  <si>
    <t>Plaatsing monitoren</t>
  </si>
  <si>
    <t>Manteau, Kleedkamer, Artiestenfoyer, Cabine</t>
  </si>
  <si>
    <t>Aansluitingen</t>
  </si>
  <si>
    <t>Kamera in zaal</t>
  </si>
  <si>
    <t>Kamera in orkestbak</t>
  </si>
  <si>
    <t>Infra rood</t>
  </si>
  <si>
    <t>Losse kamera's</t>
  </si>
  <si>
    <t>Extra aansluitingen</t>
  </si>
  <si>
    <t>Soort aansluitingen</t>
  </si>
  <si>
    <t>Stoffering:</t>
  </si>
  <si>
    <t>Voordoek:</t>
  </si>
  <si>
    <t>Voordoek aanwezig</t>
  </si>
  <si>
    <t>Kleur voordoek</t>
  </si>
  <si>
    <t>Groen</t>
  </si>
  <si>
    <t>Plaats bediening voordoek</t>
  </si>
  <si>
    <t>Links voor (elec.)</t>
  </si>
  <si>
    <t>Beweging voordoek</t>
  </si>
  <si>
    <t>Grieks + Wagner</t>
  </si>
  <si>
    <t>Omschrijving</t>
  </si>
  <si>
    <t>Kleur</t>
  </si>
  <si>
    <t>Matriaal</t>
  </si>
  <si>
    <t>Railbak</t>
  </si>
  <si>
    <t>Poten</t>
  </si>
  <si>
    <t>8 paar</t>
  </si>
  <si>
    <t>Zwart</t>
  </si>
  <si>
    <t>Friezen</t>
  </si>
  <si>
    <t>Proscenium</t>
  </si>
  <si>
    <t>Fond</t>
  </si>
  <si>
    <t>8 delen</t>
  </si>
  <si>
    <t>Horizondoek</t>
  </si>
  <si>
    <t>Gaas</t>
  </si>
  <si>
    <t>Balletvloer:</t>
  </si>
  <si>
    <t>Vierkante meter</t>
  </si>
  <si>
    <t>Aansluitingen:</t>
  </si>
  <si>
    <t>Kabel TV aansluiting</t>
  </si>
  <si>
    <t>Telefoon op toneel</t>
  </si>
  <si>
    <t>Links voorop / analoog</t>
  </si>
  <si>
    <t>Brandslang*</t>
  </si>
  <si>
    <t>Rechts achterop</t>
  </si>
  <si>
    <t>Links achterop</t>
  </si>
  <si>
    <t>Rechts voor zijtoneel</t>
  </si>
  <si>
    <t>Links voor zijtoneel</t>
  </si>
  <si>
    <t>Kraan</t>
  </si>
  <si>
    <t>Rechts achterop zijtoneel</t>
  </si>
  <si>
    <t>Waterafvoer</t>
  </si>
  <si>
    <t>Rookmelders</t>
  </si>
  <si>
    <t>Uitschakelbaar</t>
  </si>
  <si>
    <t>Ventilatie op toneel</t>
  </si>
  <si>
    <t>Ventilatie op toneel uitschakelbaar</t>
  </si>
  <si>
    <t>Extra ventileren op toneel mogelijk</t>
  </si>
  <si>
    <t>Ventilatie in de zaal</t>
  </si>
  <si>
    <t>Ventilatie in de zaal uitschakelbaar</t>
  </si>
  <si>
    <t>Ventilatie in orkestbak</t>
  </si>
  <si>
    <t>Ventilatie in orkestbak uitschakelbaar</t>
  </si>
  <si>
    <r>
      <t xml:space="preserve">* </t>
    </r>
    <r>
      <rPr>
        <sz val="10"/>
        <color indexed="10"/>
        <rFont val="Arial"/>
        <family val="2"/>
      </rPr>
      <t>Brandslang</t>
    </r>
    <r>
      <rPr>
        <sz val="10"/>
        <rFont val="Arial"/>
      </rPr>
      <t xml:space="preserve"> mag </t>
    </r>
    <r>
      <rPr>
        <b/>
        <u/>
        <sz val="10"/>
        <rFont val="Arial"/>
        <family val="2"/>
      </rPr>
      <t>alleen</t>
    </r>
    <r>
      <rPr>
        <sz val="10"/>
        <rFont val="Arial"/>
      </rPr>
      <t xml:space="preserve"> gebruikt</t>
    </r>
  </si>
  <si>
    <t>worden voor het blussen van branden.</t>
  </si>
  <si>
    <t>Klimmatriaal:</t>
  </si>
  <si>
    <t>Hoogwerker aanwezig</t>
  </si>
  <si>
    <t>Alp</t>
  </si>
  <si>
    <t>Soort hoogwerker</t>
  </si>
  <si>
    <t>220V</t>
  </si>
  <si>
    <t>Vloerhoogte</t>
  </si>
  <si>
    <t>Ladders</t>
  </si>
  <si>
    <t>Trekkenwand:</t>
  </si>
  <si>
    <t>Constructeur</t>
  </si>
  <si>
    <t>Trkwerk</t>
  </si>
  <si>
    <t>Plaats trekkenwand</t>
  </si>
  <si>
    <t>Links of rechts</t>
  </si>
  <si>
    <t>Bediening</t>
  </si>
  <si>
    <t>Stalogic (Computer gestuurd)</t>
  </si>
  <si>
    <t>Software versie</t>
  </si>
  <si>
    <t>1.96</t>
  </si>
  <si>
    <t>Plaats van laden</t>
  </si>
  <si>
    <t>Standaard trekhoogte:</t>
  </si>
  <si>
    <t>Standaard roede lengte:</t>
  </si>
  <si>
    <t>Soort roede</t>
  </si>
  <si>
    <t>Truss</t>
  </si>
  <si>
    <t xml:space="preserve">Rechts </t>
  </si>
  <si>
    <t>Standaard roede dikte</t>
  </si>
  <si>
    <t>mm.</t>
  </si>
  <si>
    <t>Standaard wanddikte</t>
  </si>
  <si>
    <t>Aantal trekken</t>
  </si>
  <si>
    <t>Standaard trekbelasting</t>
  </si>
  <si>
    <t>Kg.</t>
  </si>
  <si>
    <t>Hulpmiddelen trekkenwand</t>
  </si>
  <si>
    <t>Puntlast onder ophangpunt</t>
  </si>
  <si>
    <t>Roedeboeien</t>
  </si>
  <si>
    <t>Puntlast tussen ophangpunten</t>
  </si>
  <si>
    <t>Trekkoppelaars</t>
  </si>
  <si>
    <t>Aantal ophangpunten</t>
  </si>
  <si>
    <t>Doekscharen</t>
  </si>
  <si>
    <t>Afstand tussen ophangpunten</t>
  </si>
  <si>
    <t>Rollenzolder beloopbaar</t>
  </si>
  <si>
    <t>Zijzwart</t>
  </si>
  <si>
    <t>Onder vaste zijbrug links en rechts + achterop</t>
  </si>
  <si>
    <t>Zijtrekken</t>
  </si>
  <si>
    <t>Links1*</t>
  </si>
  <si>
    <t>Links2</t>
  </si>
  <si>
    <t>Rechts1*</t>
  </si>
  <si>
    <t>Rechts2</t>
  </si>
  <si>
    <t>Afstand tot hartlijn</t>
  </si>
  <si>
    <t>Afstand tot nullijn</t>
  </si>
  <si>
    <t>Roede lengte</t>
  </si>
  <si>
    <t>Trekhoogte</t>
  </si>
  <si>
    <t>Trekbelasting</t>
  </si>
  <si>
    <t>Elec.</t>
  </si>
  <si>
    <t>Auto.</t>
  </si>
  <si>
    <t>Elc.</t>
  </si>
  <si>
    <t>* = Trek onder de zijbrug</t>
  </si>
  <si>
    <t>Snelheid</t>
  </si>
  <si>
    <t>Speed (m/s)</t>
  </si>
  <si>
    <t>Min. acc. (sec.)</t>
  </si>
  <si>
    <t>0 tot 250 Kg.</t>
  </si>
  <si>
    <t>300 tot 500 Kg.</t>
  </si>
  <si>
    <t>Proscenium trekken</t>
  </si>
  <si>
    <t>Bijzonderheid</t>
  </si>
  <si>
    <r>
      <t xml:space="preserve">Elektrisch </t>
    </r>
    <r>
      <rPr>
        <b/>
        <sz val="10"/>
        <rFont val="Arial"/>
      </rPr>
      <t>NIET</t>
    </r>
    <r>
      <rPr>
        <sz val="10"/>
        <rFont val="Arial"/>
      </rPr>
      <t xml:space="preserve"> op de computer</t>
    </r>
  </si>
  <si>
    <t>Punttrekken</t>
  </si>
  <si>
    <t>Traverse systeem:</t>
  </si>
  <si>
    <t>3 banen</t>
  </si>
  <si>
    <t>2 buitenste 3x 1000 Kg.</t>
  </si>
  <si>
    <t>Middelste 2x 1000 Kg.</t>
  </si>
  <si>
    <t>2 Links</t>
  </si>
  <si>
    <t>1000 Kg.</t>
  </si>
  <si>
    <t>2 Rechts</t>
  </si>
  <si>
    <t>Voorstelling:</t>
  </si>
  <si>
    <t>500 Kg.</t>
  </si>
  <si>
    <t>Maat</t>
  </si>
  <si>
    <t>Trek-</t>
  </si>
  <si>
    <t>Decornaam</t>
  </si>
  <si>
    <t>nummer</t>
  </si>
  <si>
    <t>gezelschap</t>
  </si>
  <si>
    <t>PR1</t>
  </si>
  <si>
    <t>PR2</t>
  </si>
  <si>
    <t>PR3</t>
  </si>
  <si>
    <t>VD</t>
  </si>
  <si>
    <t>SL 1</t>
  </si>
  <si>
    <t>KK</t>
  </si>
  <si>
    <t>ZL</t>
  </si>
  <si>
    <t>ZR</t>
  </si>
  <si>
    <t>Afstopping 18 meter</t>
  </si>
  <si>
    <t>Afstopping 16 meter</t>
  </si>
  <si>
    <t>Afstopping 14 meter</t>
  </si>
  <si>
    <t>Afstopping 11 meter</t>
  </si>
  <si>
    <t>Trek</t>
  </si>
  <si>
    <t>13 meter</t>
  </si>
  <si>
    <t>Afstopping 13 meter</t>
  </si>
  <si>
    <t>Afstopping 15 meter</t>
  </si>
  <si>
    <t>Afstopping 10 meter</t>
  </si>
  <si>
    <t>12 meter</t>
  </si>
  <si>
    <t>Afstopping 17 meter</t>
  </si>
  <si>
    <t>Afstopping 12 meter</t>
  </si>
  <si>
    <t>Zonder stoelen op orkestbak</t>
  </si>
  <si>
    <t>11 meter</t>
  </si>
  <si>
    <t>Orkestbak aanwezig</t>
  </si>
  <si>
    <t>Totaal oppervlak</t>
  </si>
  <si>
    <r>
      <t>m</t>
    </r>
    <r>
      <rPr>
        <vertAlign val="superscript"/>
        <sz val="10"/>
        <rFont val="Arial"/>
        <family val="2"/>
      </rPr>
      <t>2</t>
    </r>
  </si>
  <si>
    <t>Oppervlak open deel</t>
  </si>
  <si>
    <t>Oppervlak gesloten deel</t>
  </si>
  <si>
    <t>Belasting</t>
  </si>
  <si>
    <r>
      <t>kN/m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</t>
    </r>
  </si>
  <si>
    <t>Hoogte onder toneelvloer</t>
  </si>
  <si>
    <t>Orkestbaklift</t>
  </si>
  <si>
    <t>Groot</t>
  </si>
  <si>
    <t>Klein</t>
  </si>
  <si>
    <t>Vergrendelbaar op</t>
  </si>
  <si>
    <t>Iedere gewenste hoogte (zie tek.)</t>
  </si>
  <si>
    <t>Instrumenten</t>
  </si>
  <si>
    <t>Piano</t>
  </si>
  <si>
    <t>Yamaha (2x)</t>
  </si>
  <si>
    <t>Hz.</t>
  </si>
  <si>
    <t>Vleugel</t>
  </si>
  <si>
    <t>Yamaha</t>
  </si>
  <si>
    <t>Piano kruk</t>
  </si>
  <si>
    <t>#</t>
  </si>
  <si>
    <t>Lessenaars</t>
  </si>
  <si>
    <t>Aantal lessenaars met licht</t>
  </si>
  <si>
    <t>Dirigenten lessenaar</t>
  </si>
  <si>
    <t>Bijbehorend podium</t>
  </si>
  <si>
    <t>Concertstoelen</t>
  </si>
  <si>
    <t>Stoffering</t>
  </si>
  <si>
    <t>Verstelbaar</t>
  </si>
  <si>
    <t>Licht</t>
  </si>
  <si>
    <t>Plaats lichtcabine</t>
  </si>
  <si>
    <t>Midden achter in zaal</t>
  </si>
  <si>
    <t>Lichtcomputer</t>
  </si>
  <si>
    <t>Micron 4D</t>
  </si>
  <si>
    <t>Backup computer</t>
  </si>
  <si>
    <t>Ruimte lichtcomputer gezelschap</t>
  </si>
  <si>
    <t>Open raam mogelijk</t>
  </si>
  <si>
    <t>Gekleurd glas</t>
  </si>
  <si>
    <t>Afstandsbediening</t>
  </si>
  <si>
    <t>Handtafel aanwezig</t>
  </si>
  <si>
    <t>Midi aansluiting</t>
  </si>
  <si>
    <t>Protocol</t>
  </si>
  <si>
    <t>Lichtcomputer verplaatsbaar</t>
  </si>
  <si>
    <t>Zaallicht bedienbaar met lichtcomputer</t>
  </si>
  <si>
    <t>Uitloop tijd.</t>
  </si>
  <si>
    <t>sec.</t>
  </si>
  <si>
    <t>Dimmers</t>
  </si>
  <si>
    <t>Merk/type</t>
  </si>
  <si>
    <t>Compulite</t>
  </si>
  <si>
    <t>Lokatie dimmerruimte</t>
  </si>
  <si>
    <t>5e etage</t>
  </si>
  <si>
    <t>Aantal kringen</t>
  </si>
  <si>
    <t>Vermogen</t>
  </si>
  <si>
    <t>kW</t>
  </si>
  <si>
    <t>Aantal kringen in verplaatsbaar dimmerrack</t>
  </si>
  <si>
    <t>2*24+4*6</t>
  </si>
  <si>
    <t>Aantal vrij te gebruiken</t>
  </si>
  <si>
    <t>Aantal op 5 kW CEE-form aangesloten</t>
  </si>
  <si>
    <t>Dimmerprotocol</t>
  </si>
  <si>
    <t>Ethernet - dmx (Compulite)</t>
  </si>
  <si>
    <t>Connector stuurkabel</t>
  </si>
  <si>
    <t>Dimmers te koppelen aan regelaar gezelschap</t>
  </si>
  <si>
    <t>Extra DMX aansluitingen</t>
  </si>
  <si>
    <t>Lokatie</t>
  </si>
  <si>
    <t>Voeding</t>
  </si>
  <si>
    <t>Stekkermatriaal</t>
  </si>
  <si>
    <t>CEE-form</t>
  </si>
  <si>
    <t>16Amp. Shuko - CEE-form</t>
  </si>
  <si>
    <t>32Amp. Shuko - CEE-form</t>
  </si>
  <si>
    <t>CEE-form - Shuko 2,5 kW</t>
  </si>
  <si>
    <t>CEE-form - Shuko 5,0 kW</t>
  </si>
  <si>
    <t>Krachtstroom</t>
  </si>
  <si>
    <t>Amp.</t>
  </si>
  <si>
    <t>Toneel links voor</t>
  </si>
  <si>
    <t>Toneel links achter</t>
  </si>
  <si>
    <t>Toneel rechts voor</t>
  </si>
  <si>
    <t>Toneel rechts achter</t>
  </si>
  <si>
    <t>Rail</t>
  </si>
  <si>
    <t>NOB</t>
  </si>
  <si>
    <t>Armaturen</t>
  </si>
  <si>
    <t>Verm.</t>
  </si>
  <si>
    <t>Hoek</t>
  </si>
  <si>
    <t>Barn.</t>
  </si>
  <si>
    <t>1e Zaalbrug</t>
  </si>
  <si>
    <t>Zoomprofiel</t>
  </si>
  <si>
    <t>Niethammer</t>
  </si>
  <si>
    <t>15-40</t>
  </si>
  <si>
    <t>2e Zaalbrug</t>
  </si>
  <si>
    <t>Zijzaal links achter</t>
  </si>
  <si>
    <t>Zijzaal links voor</t>
  </si>
  <si>
    <t>Zijzaal rechts achter</t>
  </si>
  <si>
    <t>Zijzaal rechts voor</t>
  </si>
  <si>
    <t>Proceniumbrug</t>
  </si>
  <si>
    <t>PC</t>
  </si>
  <si>
    <t>ADB</t>
  </si>
  <si>
    <t>15-38</t>
  </si>
  <si>
    <t>Manteau links</t>
  </si>
  <si>
    <t>Manteau rechts</t>
  </si>
  <si>
    <t>Zijbrug links</t>
  </si>
  <si>
    <t>Zijbrug rechts</t>
  </si>
  <si>
    <t>Horizonbatterij</t>
  </si>
  <si>
    <t>Los matriaal</t>
  </si>
  <si>
    <t>Par</t>
  </si>
  <si>
    <t>Brite Lite</t>
  </si>
  <si>
    <t>Fresnel</t>
  </si>
  <si>
    <t>Technical Specs Sound Nieuwe Luxor Theater</t>
  </si>
  <si>
    <t>PA system:</t>
  </si>
  <si>
    <t>Location:</t>
  </si>
  <si>
    <t>Nr.</t>
  </si>
  <si>
    <t>Brand /Type</t>
  </si>
  <si>
    <t>Amps.</t>
  </si>
  <si>
    <t>Flown Left Array:</t>
  </si>
  <si>
    <t>Alcons LR 16</t>
  </si>
  <si>
    <t>ALC4</t>
  </si>
  <si>
    <t>Flown Right Array:</t>
  </si>
  <si>
    <t>Down Left Array:</t>
  </si>
  <si>
    <t>Down Right Array:</t>
  </si>
  <si>
    <t>Flown Center Array:</t>
  </si>
  <si>
    <t>Alcons LR 14</t>
  </si>
  <si>
    <t>Sub:</t>
  </si>
  <si>
    <t>Alcons BF362i 2x 18 inch, front loaded</t>
  </si>
  <si>
    <t>ALC6</t>
  </si>
  <si>
    <t>Infill Left/Right</t>
  </si>
  <si>
    <t>Alcons V12/60</t>
  </si>
  <si>
    <t>ALC2</t>
  </si>
  <si>
    <t>Front Fill:</t>
  </si>
  <si>
    <t>Apogee SSM</t>
  </si>
  <si>
    <t>Apogee</t>
  </si>
  <si>
    <t>Loge Fill:</t>
  </si>
  <si>
    <t>Alcons SR 9</t>
  </si>
  <si>
    <t>Management 2 Dolby LAKE controllers Max.8 analog in 4AES/EBU</t>
  </si>
  <si>
    <t>Power:</t>
  </si>
  <si>
    <t>Stage Left:</t>
  </si>
  <si>
    <t>63 A 400 V</t>
  </si>
  <si>
    <t>Clean earth</t>
  </si>
  <si>
    <t>32 A 400 V</t>
  </si>
  <si>
    <t>16 A 230 V</t>
  </si>
  <si>
    <t>Stage Right:</t>
  </si>
  <si>
    <t>Stage Left Upstage</t>
  </si>
  <si>
    <t>Stage Right Upstage</t>
  </si>
  <si>
    <t>Mixing Consoles:</t>
  </si>
  <si>
    <t>Soundcraft Series 4</t>
  </si>
  <si>
    <t>32 ch + 4 Stereo</t>
  </si>
  <si>
    <t>8 Groups</t>
  </si>
  <si>
    <t>10 Aux</t>
  </si>
  <si>
    <t>8 Matrix</t>
  </si>
  <si>
    <t>8 VCA</t>
  </si>
  <si>
    <t>Soundcraft K3</t>
  </si>
  <si>
    <t>24 ch + 4 Stereo</t>
  </si>
  <si>
    <t>8 Aux</t>
  </si>
  <si>
    <t>Allen &amp; Heath Mix Wizard</t>
  </si>
  <si>
    <t>10 Ch + 2 Stereo</t>
  </si>
  <si>
    <t>4 Groups</t>
  </si>
  <si>
    <t>6 Aux</t>
  </si>
  <si>
    <t>Yamaha O1V</t>
  </si>
  <si>
    <t>Monitors:</t>
  </si>
  <si>
    <t>Wedge:</t>
  </si>
  <si>
    <t>Axis UFM 215</t>
  </si>
  <si>
    <t>Self Powered</t>
  </si>
  <si>
    <t>Apogee FS2</t>
  </si>
  <si>
    <t>2 side Amp.</t>
  </si>
  <si>
    <t xml:space="preserve">Apogee AE3 </t>
  </si>
  <si>
    <t>Straight:</t>
  </si>
  <si>
    <t>Apogee AE3 T</t>
  </si>
  <si>
    <t>Sidefill:</t>
  </si>
  <si>
    <t>Apogee Artist 8000</t>
  </si>
  <si>
    <t>Apogee SB Sub</t>
  </si>
  <si>
    <t>Hotspot:</t>
  </si>
  <si>
    <t>Yamaha 202</t>
  </si>
  <si>
    <t>Galaxy …..</t>
  </si>
  <si>
    <t>FX:</t>
  </si>
  <si>
    <t>White Graphic 31 band</t>
  </si>
  <si>
    <t>DBX 1066 Comp/Lim/Gate</t>
  </si>
  <si>
    <t>Yamaha YDG 2030</t>
  </si>
  <si>
    <t>Lexicon PCM 91</t>
  </si>
  <si>
    <t>TC Electronics M2000</t>
  </si>
  <si>
    <t>Yamaha SPX 990</t>
  </si>
  <si>
    <t>Sony MD-MDS-E11</t>
  </si>
  <si>
    <t>Tascam CD-1 Pro</t>
  </si>
  <si>
    <t>Multi cores:</t>
  </si>
  <si>
    <t>Mix pos. or Light cabin</t>
  </si>
  <si>
    <t>Fixed multicores 36 Ch.</t>
  </si>
  <si>
    <t>Harting 108</t>
  </si>
  <si>
    <t>Stage left</t>
  </si>
  <si>
    <t>Stage box 60 input-12 output</t>
  </si>
  <si>
    <t>Extra Multi core 36 Ch. 50 mtrs</t>
  </si>
  <si>
    <t>Mobile</t>
  </si>
  <si>
    <t>Snake 12 Ch. 10 meters</t>
  </si>
  <si>
    <t>Harting 36</t>
  </si>
  <si>
    <t>Fixed Patch panels:</t>
  </si>
  <si>
    <t>8 Ch. Input  - 8 Ch. Return</t>
  </si>
  <si>
    <t>Free to patch</t>
  </si>
  <si>
    <t>4 Ch. Intercom</t>
  </si>
  <si>
    <t>6 Ch. Input  - 2 Ch. Return</t>
  </si>
  <si>
    <t>Orchestra Pit:</t>
  </si>
  <si>
    <t>12 Ch. Snake</t>
  </si>
  <si>
    <t>Microphones:</t>
  </si>
  <si>
    <t xml:space="preserve">AKG </t>
  </si>
  <si>
    <t>D112</t>
  </si>
  <si>
    <t xml:space="preserve">Sennheiser </t>
  </si>
  <si>
    <t>BF 604</t>
  </si>
  <si>
    <t>MKH-40</t>
  </si>
  <si>
    <t>ME 66</t>
  </si>
  <si>
    <t>AKG</t>
  </si>
  <si>
    <t>C 535</t>
  </si>
  <si>
    <t xml:space="preserve">Shure </t>
  </si>
  <si>
    <t>SM 58</t>
  </si>
  <si>
    <t>SM 58 Beta A</t>
  </si>
  <si>
    <t>SM 57</t>
  </si>
  <si>
    <t>SM 57 Beta A</t>
  </si>
  <si>
    <t>SM 87 A</t>
  </si>
  <si>
    <t>Neuman</t>
  </si>
  <si>
    <t>KM 100-40</t>
  </si>
  <si>
    <t>KM 184</t>
  </si>
  <si>
    <t>Crown</t>
  </si>
  <si>
    <t>PCC 160</t>
  </si>
  <si>
    <t>Studio Projects</t>
  </si>
  <si>
    <t>C 3</t>
  </si>
  <si>
    <t>Large Diaphram</t>
  </si>
  <si>
    <t>D.I. Box</t>
  </si>
  <si>
    <t>Countryman</t>
  </si>
  <si>
    <t>Radio's:</t>
  </si>
  <si>
    <t>Sennheiser</t>
  </si>
  <si>
    <t>3031   Ch 63-65</t>
  </si>
  <si>
    <t>Receiver</t>
  </si>
  <si>
    <t>3032   Ch 63-65</t>
  </si>
  <si>
    <t>SK 50</t>
  </si>
  <si>
    <t>Belt</t>
  </si>
  <si>
    <t>SK 5000</t>
  </si>
  <si>
    <t>Handheld</t>
  </si>
  <si>
    <t>MKE-40 mic.</t>
  </si>
  <si>
    <t>Black &amp; White</t>
  </si>
  <si>
    <t>MKE-2 mic.</t>
  </si>
  <si>
    <t>Stands:</t>
  </si>
  <si>
    <t>Mic. Stands:</t>
  </si>
  <si>
    <t>K&amp;M Black Stands</t>
  </si>
  <si>
    <t>K&amp;M Black Stands Short</t>
  </si>
  <si>
    <t>Speaker Stands:</t>
  </si>
  <si>
    <t>K&amp;M Black Stand (in use with AE3 T)</t>
  </si>
  <si>
    <t>4 Ch. Base ( Rack model )</t>
  </si>
  <si>
    <t>4 Ch. Remote ( Rack model )</t>
  </si>
  <si>
    <t>Clearcom Belt + Headset</t>
  </si>
  <si>
    <t>Audio-Visueel</t>
  </si>
  <si>
    <t>Merk/Type</t>
  </si>
  <si>
    <t>Diaprojector</t>
  </si>
  <si>
    <t>Filmprojector</t>
  </si>
  <si>
    <t>Projectiescherm</t>
  </si>
  <si>
    <t>Op- en Door-zicht</t>
  </si>
  <si>
    <t>Overhead projector</t>
  </si>
  <si>
    <t>Video beam</t>
  </si>
  <si>
    <t>Hitachi CP-S317W</t>
  </si>
  <si>
    <t>1700 Ansi Lumen</t>
  </si>
  <si>
    <t>(TV) Camera</t>
  </si>
  <si>
    <t>Diversen</t>
  </si>
  <si>
    <t>Nee</t>
  </si>
  <si>
    <t>Toneel Re, Toneel Li</t>
  </si>
  <si>
    <t>ETC</t>
  </si>
  <si>
    <t>LED Horizon</t>
  </si>
  <si>
    <t>Portaalbrug</t>
  </si>
  <si>
    <t>Desesti</t>
  </si>
  <si>
    <t>Wash</t>
  </si>
  <si>
    <t>Robe 350</t>
  </si>
  <si>
    <t>Spot</t>
  </si>
  <si>
    <t>JB Light P15</t>
  </si>
  <si>
    <t>LED Par</t>
  </si>
  <si>
    <t>CLF Odin</t>
  </si>
  <si>
    <t>Accu Par</t>
  </si>
  <si>
    <t>Chauvet WellPod 2</t>
  </si>
  <si>
    <t>ETC IONxe 20/ETC Puck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</si>
</sst>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########"/>
    <numFmt numFmtId="165" formatCode="0.0"/>
  </numFmts>
  <fonts count="12" x14ac:knownFonts="1">
    <font>
      <sz val="10"/>
      <name val="Arial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u/>
      <sz val="10"/>
      <color indexed="12"/>
      <name val="Arial"/>
    </font>
    <font>
      <b/>
      <sz val="10"/>
      <color indexed="1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17">
    <xf numFmtId="0" fontId="0" fillId="0" borderId="0" xfId="0"/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20" fontId="0" fillId="0" borderId="2" xfId="0" applyNumberForma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0" borderId="8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20" fontId="0" fillId="0" borderId="10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20" fontId="0" fillId="0" borderId="7" xfId="0" applyNumberForma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0" fillId="0" borderId="13" xfId="0" applyBorder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165" fontId="0" fillId="0" borderId="1" xfId="0" applyNumberFormat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0" xfId="0" applyAlignment="1" applyProtection="1">
      <alignment horizontal="centerContinuous"/>
      <protection locked="0"/>
    </xf>
    <xf numFmtId="2" fontId="1" fillId="0" borderId="13" xfId="0" applyNumberFormat="1" applyFont="1" applyBorder="1" applyAlignment="1" applyProtection="1">
      <alignment horizontal="right"/>
      <protection locked="0"/>
    </xf>
    <xf numFmtId="2" fontId="1" fillId="0" borderId="0" xfId="0" applyNumberFormat="1" applyFont="1" applyAlignment="1" applyProtection="1">
      <alignment horizontal="right"/>
      <protection locked="0"/>
    </xf>
    <xf numFmtId="0" fontId="1" fillId="0" borderId="13" xfId="0" applyFont="1" applyBorder="1" applyAlignment="1" applyProtection="1">
      <alignment horizontal="center"/>
      <protection locked="0"/>
    </xf>
    <xf numFmtId="2" fontId="0" fillId="0" borderId="14" xfId="0" applyNumberFormat="1" applyBorder="1" applyAlignment="1" applyProtection="1">
      <alignment horizontal="right"/>
      <protection locked="0"/>
    </xf>
    <xf numFmtId="2" fontId="0" fillId="0" borderId="0" xfId="0" applyNumberFormat="1" applyAlignment="1" applyProtection="1">
      <alignment horizontal="right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164" fontId="4" fillId="0" borderId="0" xfId="0" applyNumberFormat="1" applyFont="1" applyProtection="1">
      <protection locked="0"/>
    </xf>
    <xf numFmtId="164" fontId="0" fillId="0" borderId="0" xfId="0" applyNumberFormat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1" xfId="0" applyBorder="1" applyAlignment="1">
      <alignment horizontal="right"/>
    </xf>
    <xf numFmtId="0" fontId="0" fillId="0" borderId="1" xfId="0" applyBorder="1"/>
    <xf numFmtId="165" fontId="0" fillId="0" borderId="0" xfId="0" applyNumberFormat="1" applyProtection="1">
      <protection locked="0"/>
    </xf>
    <xf numFmtId="165" fontId="0" fillId="0" borderId="0" xfId="0" applyNumberFormat="1"/>
    <xf numFmtId="0" fontId="7" fillId="0" borderId="0" xfId="0" applyFont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0" fontId="1" fillId="0" borderId="0" xfId="0" applyFont="1"/>
    <xf numFmtId="20" fontId="0" fillId="0" borderId="2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center"/>
      <protection locked="0"/>
    </xf>
    <xf numFmtId="20" fontId="0" fillId="0" borderId="4" xfId="0" applyNumberFormat="1" applyBorder="1" applyProtection="1">
      <protection locked="0"/>
    </xf>
    <xf numFmtId="20" fontId="0" fillId="0" borderId="8" xfId="0" applyNumberFormat="1" applyBorder="1" applyAlignment="1" applyProtection="1">
      <alignment horizontal="right"/>
      <protection locked="0"/>
    </xf>
    <xf numFmtId="20" fontId="0" fillId="0" borderId="5" xfId="0" applyNumberFormat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2" xfId="0" applyBorder="1"/>
    <xf numFmtId="0" fontId="0" fillId="0" borderId="8" xfId="0" applyBorder="1"/>
    <xf numFmtId="0" fontId="0" fillId="0" borderId="2" xfId="0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Continuous"/>
      <protection locked="0"/>
    </xf>
    <xf numFmtId="0" fontId="0" fillId="0" borderId="12" xfId="0" applyBorder="1" applyAlignment="1" applyProtection="1">
      <alignment horizontal="centerContinuous"/>
      <protection locked="0"/>
    </xf>
    <xf numFmtId="0" fontId="0" fillId="0" borderId="2" xfId="0" applyBorder="1" applyAlignment="1" applyProtection="1">
      <alignment horizontal="centerContinuous"/>
      <protection locked="0"/>
    </xf>
    <xf numFmtId="0" fontId="0" fillId="0" borderId="4" xfId="0" applyBorder="1" applyAlignment="1" applyProtection="1">
      <alignment horizontal="centerContinuous"/>
      <protection locked="0"/>
    </xf>
    <xf numFmtId="0" fontId="0" fillId="0" borderId="6" xfId="0" applyBorder="1" applyAlignment="1" applyProtection="1">
      <alignment horizontal="centerContinuous"/>
      <protection locked="0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0" fillId="0" borderId="3" xfId="0" applyBorder="1"/>
    <xf numFmtId="0" fontId="9" fillId="0" borderId="2" xfId="1" applyBorder="1" applyAlignment="1" applyProtection="1">
      <alignment horizontal="left"/>
      <protection locked="0"/>
    </xf>
    <xf numFmtId="0" fontId="3" fillId="0" borderId="16" xfId="0" applyFont="1" applyBorder="1"/>
    <xf numFmtId="0" fontId="4" fillId="0" borderId="17" xfId="0" applyFont="1" applyBorder="1"/>
    <xf numFmtId="0" fontId="4" fillId="0" borderId="16" xfId="0" applyFont="1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0" fillId="0" borderId="6" xfId="0" applyBorder="1"/>
    <xf numFmtId="0" fontId="0" fillId="0" borderId="5" xfId="0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2" xfId="0" applyBorder="1" applyAlignment="1">
      <alignment horizontal="right"/>
    </xf>
    <xf numFmtId="0" fontId="0" fillId="0" borderId="9" xfId="0" applyBorder="1"/>
    <xf numFmtId="0" fontId="6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3" fillId="0" borderId="1" xfId="0" applyFont="1" applyBorder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/>
    <xf numFmtId="0" fontId="10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3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20" xfId="0" applyBorder="1"/>
    <xf numFmtId="0" fontId="0" fillId="0" borderId="17" xfId="0" applyBorder="1" applyAlignment="1">
      <alignment horizontal="center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2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0" xfId="0" applyAlignment="1">
      <alignment vertical="top"/>
    </xf>
    <xf numFmtId="0" fontId="0" fillId="0" borderId="12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49" fontId="0" fillId="0" borderId="2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3" xfId="0" applyBorder="1" applyProtection="1">
      <protection locked="0"/>
    </xf>
    <xf numFmtId="20" fontId="0" fillId="0" borderId="2" xfId="0" applyNumberFormat="1" applyBorder="1" applyAlignment="1" applyProtection="1">
      <alignment horizontal="left"/>
      <protection locked="0"/>
    </xf>
    <xf numFmtId="20" fontId="0" fillId="0" borderId="4" xfId="0" applyNumberFormat="1" applyBorder="1" applyAlignment="1" applyProtection="1">
      <alignment horizontal="left"/>
      <protection locked="0"/>
    </xf>
    <xf numFmtId="20" fontId="0" fillId="0" borderId="2" xfId="0" applyNumberFormat="1" applyBorder="1" applyProtection="1">
      <protection locked="0"/>
    </xf>
    <xf numFmtId="20" fontId="0" fillId="0" borderId="4" xfId="0" applyNumberFormat="1" applyBorder="1" applyProtection="1"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" fillId="0" borderId="24" xfId="0" applyFont="1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 indent="1"/>
      <protection locked="0"/>
    </xf>
    <xf numFmtId="0" fontId="0" fillId="0" borderId="3" xfId="0" applyBorder="1" applyAlignment="1" applyProtection="1">
      <alignment horizontal="left" indent="1"/>
      <protection locked="0"/>
    </xf>
    <xf numFmtId="0" fontId="0" fillId="0" borderId="4" xfId="0" applyBorder="1" applyAlignment="1" applyProtection="1">
      <alignment horizontal="left" indent="1"/>
      <protection locked="0"/>
    </xf>
    <xf numFmtId="0" fontId="0" fillId="0" borderId="0" xfId="0" applyProtection="1">
      <protection locked="0"/>
    </xf>
    <xf numFmtId="0" fontId="0" fillId="0" borderId="12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4" xfId="0" applyBorder="1" applyAlignment="1">
      <alignment horizontal="center"/>
    </xf>
    <xf numFmtId="0" fontId="0" fillId="0" borderId="6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5" fontId="0" fillId="0" borderId="2" xfId="0" applyNumberFormat="1" applyBorder="1" applyAlignment="1" applyProtection="1">
      <alignment horizontal="center"/>
      <protection locked="0"/>
    </xf>
    <xf numFmtId="165" fontId="0" fillId="0" borderId="4" xfId="0" applyNumberFormat="1" applyBorder="1" applyAlignment="1" applyProtection="1">
      <alignment horizontal="center"/>
      <protection locked="0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3" fillId="0" borderId="16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9" xfId="0" applyBorder="1" applyAlignment="1" applyProtection="1">
      <alignment vertical="top"/>
      <protection locked="0"/>
    </xf>
    <xf numFmtId="0" fontId="0" fillId="0" borderId="10" xfId="0" applyBorder="1" applyAlignment="1" applyProtection="1">
      <alignment vertical="top"/>
      <protection locked="0"/>
    </xf>
    <xf numFmtId="0" fontId="0" fillId="0" borderId="11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0</xdr:colOff>
      <xdr:row>10</xdr:row>
      <xdr:rowOff>38100</xdr:rowOff>
    </xdr:to>
    <xdr:pic>
      <xdr:nvPicPr>
        <xdr:cNvPr id="1029" name="Picture 1" descr="LXR_logo_L_cmyk">
          <a:extLst>
            <a:ext uri="{FF2B5EF4-FFF2-40B4-BE49-F238E27FC236}">
              <a16:creationId xmlns:a16="http://schemas.microsoft.com/office/drawing/2014/main" id="{12D5FF26-B566-62D1-0B28-E879B3F1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45720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d@luxortheater.nl" TargetMode="External"/><Relationship Id="rId1" Type="http://schemas.openxmlformats.org/officeDocument/2006/relationships/hyperlink" Target="http://www.luxortheater.n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816A2-B8FA-41BF-AB19-E9CB31E8A68A}">
  <dimension ref="A1:K47"/>
  <sheetViews>
    <sheetView workbookViewId="0">
      <selection activeCell="O30" sqref="O30"/>
    </sheetView>
  </sheetViews>
  <sheetFormatPr defaultRowHeight="12.75" x14ac:dyDescent="0.2"/>
  <cols>
    <col min="1" max="1" width="30.7109375" style="5" customWidth="1"/>
    <col min="2" max="2" width="2.7109375" style="2" customWidth="1"/>
    <col min="3" max="3" width="8.28515625" style="1" customWidth="1"/>
    <col min="4" max="5" width="8.28515625" style="2" customWidth="1"/>
    <col min="6" max="6" width="2.7109375" style="5" customWidth="1"/>
    <col min="7" max="7" width="2.7109375" style="2" customWidth="1"/>
    <col min="8" max="8" width="9.7109375" style="2" customWidth="1"/>
    <col min="9" max="9" width="6.85546875" style="5" customWidth="1"/>
    <col min="10" max="10" width="2.7109375" style="2" customWidth="1"/>
    <col min="11" max="11" width="8.28515625" style="2" customWidth="1"/>
    <col min="12" max="16384" width="9.140625" style="2"/>
  </cols>
  <sheetData>
    <row r="1" spans="1:11" x14ac:dyDescent="0.2">
      <c r="A1" s="6" t="s">
        <v>0</v>
      </c>
      <c r="I1" s="7" t="s">
        <v>1</v>
      </c>
    </row>
    <row r="3" spans="1:11" x14ac:dyDescent="0.2">
      <c r="A3" s="7" t="s">
        <v>2</v>
      </c>
      <c r="C3" s="8" t="s">
        <v>3</v>
      </c>
      <c r="D3" s="9"/>
      <c r="E3" s="10"/>
      <c r="I3" s="5" t="s">
        <v>4</v>
      </c>
      <c r="K3" s="11">
        <v>10</v>
      </c>
    </row>
    <row r="4" spans="1:11" x14ac:dyDescent="0.2">
      <c r="A4" s="7" t="s">
        <v>5</v>
      </c>
      <c r="C4" s="8" t="s">
        <v>6</v>
      </c>
      <c r="D4" s="9"/>
      <c r="E4" s="10"/>
      <c r="I4" s="5" t="s">
        <v>7</v>
      </c>
      <c r="K4" s="4">
        <v>4960000</v>
      </c>
    </row>
    <row r="5" spans="1:11" x14ac:dyDescent="0.2">
      <c r="A5" s="7" t="s">
        <v>8</v>
      </c>
      <c r="C5" s="8"/>
      <c r="D5" s="9"/>
      <c r="E5" s="10"/>
      <c r="K5" s="4"/>
    </row>
    <row r="6" spans="1:11" x14ac:dyDescent="0.2">
      <c r="A6" s="5" t="s">
        <v>9</v>
      </c>
      <c r="C6" s="8" t="s">
        <v>10</v>
      </c>
      <c r="D6" s="9"/>
      <c r="E6" s="10"/>
      <c r="K6" s="4"/>
    </row>
    <row r="7" spans="1:11" x14ac:dyDescent="0.2">
      <c r="A7" s="5" t="s">
        <v>11</v>
      </c>
      <c r="C7" s="8" t="s">
        <v>12</v>
      </c>
      <c r="D7" s="9"/>
      <c r="E7" s="10"/>
      <c r="I7" s="5" t="s">
        <v>13</v>
      </c>
      <c r="K7" s="4">
        <v>4960133</v>
      </c>
    </row>
    <row r="8" spans="1:11" x14ac:dyDescent="0.2">
      <c r="A8" s="5" t="s">
        <v>14</v>
      </c>
      <c r="C8" s="8" t="s">
        <v>10</v>
      </c>
      <c r="D8" s="9"/>
      <c r="E8" s="10"/>
      <c r="K8" s="4"/>
    </row>
    <row r="9" spans="1:11" x14ac:dyDescent="0.2">
      <c r="A9" s="5" t="s">
        <v>15</v>
      </c>
      <c r="C9" s="8" t="s">
        <v>12</v>
      </c>
      <c r="D9" s="13"/>
      <c r="E9" s="14"/>
      <c r="K9" s="4"/>
    </row>
    <row r="10" spans="1:11" x14ac:dyDescent="0.2">
      <c r="K10" s="4"/>
    </row>
    <row r="12" spans="1:11" x14ac:dyDescent="0.2">
      <c r="A12" s="5" t="s">
        <v>16</v>
      </c>
      <c r="C12" s="92" t="s">
        <v>17</v>
      </c>
      <c r="D12" s="9"/>
      <c r="E12" s="10"/>
    </row>
    <row r="13" spans="1:11" x14ac:dyDescent="0.2">
      <c r="A13" s="5" t="s">
        <v>18</v>
      </c>
      <c r="C13" s="92" t="s">
        <v>19</v>
      </c>
      <c r="D13" s="9"/>
      <c r="E13" s="10"/>
    </row>
    <row r="15" spans="1:11" x14ac:dyDescent="0.2">
      <c r="A15" s="6" t="s">
        <v>20</v>
      </c>
    </row>
    <row r="16" spans="1:11" x14ac:dyDescent="0.2">
      <c r="A16" s="5" t="s">
        <v>21</v>
      </c>
      <c r="C16" s="8" t="s">
        <v>22</v>
      </c>
      <c r="D16" s="9"/>
      <c r="E16" s="10"/>
      <c r="K16" s="4"/>
    </row>
    <row r="17" spans="1:11" x14ac:dyDescent="0.2">
      <c r="A17" s="5" t="s">
        <v>23</v>
      </c>
      <c r="C17" s="8" t="s">
        <v>24</v>
      </c>
      <c r="D17" s="9"/>
      <c r="E17" s="10"/>
      <c r="K17" s="4"/>
    </row>
    <row r="18" spans="1:11" x14ac:dyDescent="0.2">
      <c r="A18" s="5" t="s">
        <v>25</v>
      </c>
      <c r="C18" s="8" t="s">
        <v>26</v>
      </c>
      <c r="D18" s="9"/>
      <c r="E18" s="10"/>
      <c r="K18" s="4"/>
    </row>
    <row r="20" spans="1:11" x14ac:dyDescent="0.2">
      <c r="A20" s="6" t="s">
        <v>27</v>
      </c>
    </row>
    <row r="21" spans="1:11" x14ac:dyDescent="0.2">
      <c r="A21" s="5" t="s">
        <v>28</v>
      </c>
      <c r="C21" s="8" t="s">
        <v>29</v>
      </c>
      <c r="D21" s="10"/>
    </row>
    <row r="22" spans="1:11" x14ac:dyDescent="0.2">
      <c r="A22" s="5" t="s">
        <v>30</v>
      </c>
      <c r="C22" s="8">
        <v>3</v>
      </c>
      <c r="D22" s="10"/>
    </row>
    <row r="24" spans="1:11" x14ac:dyDescent="0.2">
      <c r="A24" s="6" t="s">
        <v>31</v>
      </c>
    </row>
    <row r="25" spans="1:11" x14ac:dyDescent="0.2">
      <c r="A25" s="5" t="s">
        <v>32</v>
      </c>
      <c r="C25" s="158" t="s">
        <v>33</v>
      </c>
      <c r="D25" s="159"/>
    </row>
    <row r="26" spans="1:11" x14ac:dyDescent="0.2">
      <c r="A26" s="5" t="s">
        <v>34</v>
      </c>
      <c r="C26" s="160" t="s">
        <v>33</v>
      </c>
      <c r="D26" s="161"/>
      <c r="F26" s="5" t="s">
        <v>35</v>
      </c>
      <c r="G26" s="5"/>
      <c r="H26" s="15" t="s">
        <v>33</v>
      </c>
      <c r="I26" s="16"/>
    </row>
    <row r="27" spans="1:11" x14ac:dyDescent="0.2">
      <c r="A27" s="5" t="s">
        <v>36</v>
      </c>
      <c r="C27" s="160" t="s">
        <v>33</v>
      </c>
      <c r="D27" s="161"/>
    </row>
    <row r="28" spans="1:11" x14ac:dyDescent="0.2">
      <c r="A28" s="5" t="s">
        <v>37</v>
      </c>
      <c r="C28" s="160" t="s">
        <v>33</v>
      </c>
      <c r="D28" s="161"/>
      <c r="H28"/>
      <c r="I28"/>
      <c r="J28"/>
      <c r="K28"/>
    </row>
    <row r="29" spans="1:11" x14ac:dyDescent="0.2">
      <c r="A29" s="5" t="s">
        <v>38</v>
      </c>
      <c r="C29" s="158">
        <v>0.83333333333333337</v>
      </c>
      <c r="D29" s="159"/>
      <c r="H29"/>
      <c r="I29"/>
      <c r="J29"/>
      <c r="K29"/>
    </row>
    <row r="30" spans="1:11" x14ac:dyDescent="0.2">
      <c r="A30" s="5" t="s">
        <v>39</v>
      </c>
      <c r="C30" s="158">
        <v>0.58333333333333337</v>
      </c>
      <c r="D30" s="159"/>
      <c r="H30"/>
      <c r="I30"/>
      <c r="J30"/>
      <c r="K30"/>
    </row>
    <row r="31" spans="1:11" x14ac:dyDescent="0.2">
      <c r="A31" s="5" t="s">
        <v>40</v>
      </c>
      <c r="C31" s="135" t="s">
        <v>29</v>
      </c>
      <c r="D31" s="136"/>
      <c r="H31"/>
      <c r="I31"/>
      <c r="J31"/>
      <c r="K31"/>
    </row>
    <row r="32" spans="1:11" x14ac:dyDescent="0.2">
      <c r="A32" s="5" t="s">
        <v>41</v>
      </c>
      <c r="C32" s="135" t="s">
        <v>29</v>
      </c>
      <c r="D32" s="136"/>
      <c r="I32" s="2"/>
    </row>
    <row r="34" spans="1:11" x14ac:dyDescent="0.2">
      <c r="A34" s="6" t="s">
        <v>42</v>
      </c>
    </row>
    <row r="35" spans="1:11" x14ac:dyDescent="0.2">
      <c r="A35" s="5" t="s">
        <v>43</v>
      </c>
      <c r="C35" s="68">
        <v>1527</v>
      </c>
      <c r="F35" s="2" t="s">
        <v>44</v>
      </c>
      <c r="K35" s="68">
        <v>12</v>
      </c>
    </row>
    <row r="36" spans="1:11" x14ac:dyDescent="0.2">
      <c r="A36" s="5" t="s">
        <v>45</v>
      </c>
      <c r="C36" s="8">
        <f>C35-D36</f>
        <v>1489</v>
      </c>
      <c r="D36" s="4">
        <v>38</v>
      </c>
      <c r="F36" s="2" t="s">
        <v>46</v>
      </c>
      <c r="K36" s="4" t="s">
        <v>47</v>
      </c>
    </row>
    <row r="37" spans="1:11" x14ac:dyDescent="0.2">
      <c r="A37" s="5" t="s">
        <v>48</v>
      </c>
      <c r="C37" s="8">
        <f>C35-(D36+D38)</f>
        <v>1069</v>
      </c>
      <c r="D37" s="4">
        <v>90</v>
      </c>
    </row>
    <row r="38" spans="1:11" x14ac:dyDescent="0.2">
      <c r="A38" s="5" t="s">
        <v>49</v>
      </c>
      <c r="D38" s="4">
        <v>420</v>
      </c>
    </row>
    <row r="39" spans="1:11" x14ac:dyDescent="0.2">
      <c r="A39" s="5" t="s">
        <v>50</v>
      </c>
      <c r="D39" s="4">
        <v>197</v>
      </c>
    </row>
    <row r="41" spans="1:11" x14ac:dyDescent="0.2">
      <c r="A41" s="5" t="s">
        <v>51</v>
      </c>
      <c r="C41" s="135" t="s">
        <v>52</v>
      </c>
      <c r="D41" s="136"/>
      <c r="E41" s="2" t="s">
        <v>53</v>
      </c>
    </row>
    <row r="42" spans="1:11" x14ac:dyDescent="0.2">
      <c r="A42" s="5" t="s">
        <v>54</v>
      </c>
      <c r="C42" s="146">
        <v>2000</v>
      </c>
      <c r="D42" s="147"/>
    </row>
    <row r="43" spans="1:11" x14ac:dyDescent="0.2">
      <c r="A43" s="5" t="s">
        <v>55</v>
      </c>
      <c r="C43" s="135"/>
      <c r="D43" s="136"/>
      <c r="F43" s="5" t="s">
        <v>56</v>
      </c>
      <c r="H43" s="135"/>
      <c r="I43" s="157"/>
      <c r="J43" s="157"/>
      <c r="K43" s="136"/>
    </row>
    <row r="45" spans="1:11" x14ac:dyDescent="0.2">
      <c r="A45" s="5" t="s">
        <v>57</v>
      </c>
      <c r="C45" s="148"/>
      <c r="D45" s="149"/>
      <c r="E45" s="149"/>
      <c r="F45" s="149"/>
      <c r="G45" s="149"/>
      <c r="H45" s="149"/>
      <c r="I45" s="149"/>
      <c r="J45" s="149"/>
      <c r="K45" s="150"/>
    </row>
    <row r="46" spans="1:11" x14ac:dyDescent="0.2">
      <c r="C46" s="151"/>
      <c r="D46" s="152"/>
      <c r="E46" s="152"/>
      <c r="F46" s="152"/>
      <c r="G46" s="152"/>
      <c r="H46" s="152"/>
      <c r="I46" s="152"/>
      <c r="J46" s="152"/>
      <c r="K46" s="153"/>
    </row>
    <row r="47" spans="1:11" x14ac:dyDescent="0.2">
      <c r="C47" s="154"/>
      <c r="D47" s="155"/>
      <c r="E47" s="155"/>
      <c r="F47" s="155"/>
      <c r="G47" s="155"/>
      <c r="H47" s="155"/>
      <c r="I47" s="155"/>
      <c r="J47" s="155"/>
      <c r="K47" s="156"/>
    </row>
  </sheetData>
  <mergeCells count="13">
    <mergeCell ref="C25:D25"/>
    <mergeCell ref="C26:D26"/>
    <mergeCell ref="C27:D27"/>
    <mergeCell ref="C28:D28"/>
    <mergeCell ref="C41:D41"/>
    <mergeCell ref="C42:D42"/>
    <mergeCell ref="C45:K47"/>
    <mergeCell ref="H43:K43"/>
    <mergeCell ref="C43:D43"/>
    <mergeCell ref="C29:D29"/>
    <mergeCell ref="C30:D30"/>
    <mergeCell ref="C31:D31"/>
    <mergeCell ref="C32:D32"/>
  </mergeCells>
  <phoneticPr fontId="0" type="noConversion"/>
  <hyperlinks>
    <hyperlink ref="C13" r:id="rId1" xr:uid="{C26842A9-2331-463B-8023-138AA36D4B43}"/>
    <hyperlink ref="C12" r:id="rId2" xr:uid="{802F85B6-1AF9-47F8-BB76-D08B3C233F06}"/>
  </hyperlinks>
  <pageMargins left="0.43307086614173229" right="0.43307086614173229" top="0.98425196850393704" bottom="0.98425196850393704" header="0.51181102362204722" footer="0.51181102362204722"/>
  <pageSetup paperSize="9" orientation="portrait" horizontalDpi="4294967293" r:id="rId3"/>
  <headerFooter alignWithMargins="0">
    <oddHeader>&amp;A</oddHeader>
    <oddFooter>&amp;LRotterdam&amp;CNieuwe Luxor Theater&amp;R&amp;D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072A3-E466-41F4-8365-F73CE825B1C1}">
  <dimension ref="A1:F16"/>
  <sheetViews>
    <sheetView workbookViewId="0">
      <selection activeCell="A2" sqref="A2"/>
    </sheetView>
  </sheetViews>
  <sheetFormatPr defaultRowHeight="12.75" x14ac:dyDescent="0.2"/>
  <cols>
    <col min="1" max="1" width="13.5703125" customWidth="1"/>
    <col min="2" max="2" width="14.42578125" customWidth="1"/>
    <col min="3" max="3" width="2.7109375" customWidth="1"/>
    <col min="4" max="6" width="5.7109375" customWidth="1"/>
  </cols>
  <sheetData>
    <row r="1" spans="1:6" x14ac:dyDescent="0.2">
      <c r="A1" s="69" t="s">
        <v>58</v>
      </c>
    </row>
    <row r="2" spans="1:6" x14ac:dyDescent="0.2">
      <c r="A2" s="69"/>
    </row>
    <row r="4" spans="1:6" x14ac:dyDescent="0.2">
      <c r="A4" s="69" t="s">
        <v>59</v>
      </c>
    </row>
    <row r="6" spans="1:6" x14ac:dyDescent="0.2">
      <c r="A6" s="2"/>
      <c r="B6" s="2" t="s">
        <v>60</v>
      </c>
      <c r="C6" s="2"/>
      <c r="D6" s="73">
        <v>0.45833333333333331</v>
      </c>
      <c r="E6" s="18" t="s">
        <v>61</v>
      </c>
      <c r="F6" s="19">
        <v>4.1666666666666664E-2</v>
      </c>
    </row>
    <row r="7" spans="1:6" x14ac:dyDescent="0.2">
      <c r="B7" s="2" t="s">
        <v>62</v>
      </c>
      <c r="C7" s="2"/>
      <c r="D7" s="70">
        <v>0.64583333333333337</v>
      </c>
      <c r="E7" s="71" t="s">
        <v>61</v>
      </c>
      <c r="F7" s="72">
        <v>4.1666666666666664E-2</v>
      </c>
    </row>
    <row r="8" spans="1:6" x14ac:dyDescent="0.2">
      <c r="B8" s="2" t="s">
        <v>63</v>
      </c>
      <c r="C8" s="2"/>
      <c r="D8" s="74">
        <v>0.5</v>
      </c>
      <c r="E8" s="23" t="s">
        <v>61</v>
      </c>
      <c r="F8" s="24">
        <v>4.1666666666666664E-2</v>
      </c>
    </row>
    <row r="11" spans="1:6" x14ac:dyDescent="0.2">
      <c r="A11" s="69" t="s">
        <v>64</v>
      </c>
    </row>
    <row r="12" spans="1:6" x14ac:dyDescent="0.2">
      <c r="B12" t="s">
        <v>65</v>
      </c>
      <c r="D12" s="64">
        <v>90</v>
      </c>
    </row>
    <row r="15" spans="1:6" x14ac:dyDescent="0.2">
      <c r="A15" s="69" t="s">
        <v>66</v>
      </c>
      <c r="B15" t="s">
        <v>67</v>
      </c>
      <c r="D15" s="64" t="s">
        <v>68</v>
      </c>
    </row>
    <row r="16" spans="1:6" x14ac:dyDescent="0.2">
      <c r="D16" s="64" t="s">
        <v>69</v>
      </c>
    </row>
  </sheetData>
  <phoneticPr fontId="0" type="noConversion"/>
  <pageMargins left="0.75" right="0.75" top="1" bottom="1" header="0.5" footer="0.5"/>
  <pageSetup paperSize="9" orientation="portrait" horizontalDpi="4294967293" r:id="rId1"/>
  <headerFooter alignWithMargins="0">
    <oddHeader>&amp;A</oddHeader>
    <oddFooter>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2A0A3-F777-48C0-87ED-BF55B5B3BE35}">
  <dimension ref="A1:L42"/>
  <sheetViews>
    <sheetView topLeftCell="A26" workbookViewId="0">
      <selection activeCell="T43" sqref="T43"/>
    </sheetView>
  </sheetViews>
  <sheetFormatPr defaultRowHeight="12.75" x14ac:dyDescent="0.2"/>
  <cols>
    <col min="1" max="1" width="9.140625" style="61"/>
    <col min="2" max="4" width="9.140625" style="2"/>
    <col min="5" max="5" width="9.140625" style="5"/>
    <col min="6" max="6" width="2.7109375" style="2" customWidth="1"/>
    <col min="7" max="8" width="8.28515625" style="5" customWidth="1"/>
    <col min="9" max="9" width="9" style="5" bestFit="1" customWidth="1"/>
    <col min="10" max="10" width="2.7109375" style="2" customWidth="1"/>
    <col min="11" max="11" width="8.28515625" style="2" customWidth="1"/>
    <col min="12" max="16384" width="9.140625" style="2"/>
  </cols>
  <sheetData>
    <row r="1" spans="1:12" x14ac:dyDescent="0.2">
      <c r="A1" s="6" t="s">
        <v>70</v>
      </c>
    </row>
    <row r="3" spans="1:12" x14ac:dyDescent="0.2">
      <c r="E3" s="7" t="s">
        <v>71</v>
      </c>
      <c r="I3" s="62"/>
      <c r="J3" s="61"/>
      <c r="K3" s="7" t="s">
        <v>72</v>
      </c>
    </row>
    <row r="4" spans="1:12" x14ac:dyDescent="0.2">
      <c r="E4" s="5" t="s">
        <v>73</v>
      </c>
      <c r="G4" s="60">
        <v>1602</v>
      </c>
      <c r="H4" s="2" t="s">
        <v>74</v>
      </c>
      <c r="I4" s="5" t="s">
        <v>75</v>
      </c>
      <c r="K4" s="4">
        <v>0</v>
      </c>
      <c r="L4" s="2" t="s">
        <v>74</v>
      </c>
    </row>
    <row r="5" spans="1:12" x14ac:dyDescent="0.2">
      <c r="E5" s="5" t="s">
        <v>76</v>
      </c>
      <c r="G5" s="60">
        <v>1000</v>
      </c>
      <c r="H5" s="2" t="s">
        <v>74</v>
      </c>
      <c r="I5" s="5" t="s">
        <v>43</v>
      </c>
      <c r="K5" s="4">
        <v>1172</v>
      </c>
      <c r="L5" s="2" t="s">
        <v>74</v>
      </c>
    </row>
    <row r="6" spans="1:12" x14ac:dyDescent="0.2">
      <c r="I6" s="5" t="s">
        <v>77</v>
      </c>
      <c r="K6" s="4">
        <v>972</v>
      </c>
      <c r="L6" s="2" t="s">
        <v>74</v>
      </c>
    </row>
    <row r="8" spans="1:12" x14ac:dyDescent="0.2">
      <c r="E8" s="7" t="s">
        <v>78</v>
      </c>
      <c r="G8" s="5" t="s">
        <v>79</v>
      </c>
      <c r="H8" s="5" t="s">
        <v>80</v>
      </c>
      <c r="I8" s="5" t="s">
        <v>81</v>
      </c>
    </row>
    <row r="9" spans="1:12" x14ac:dyDescent="0.2">
      <c r="E9" s="110" t="s">
        <v>75</v>
      </c>
      <c r="G9" s="60">
        <v>702</v>
      </c>
      <c r="H9" s="60">
        <v>701</v>
      </c>
      <c r="I9" s="60">
        <f>G9+H9</f>
        <v>1403</v>
      </c>
      <c r="K9" s="2" t="s">
        <v>74</v>
      </c>
    </row>
    <row r="10" spans="1:12" x14ac:dyDescent="0.2">
      <c r="E10" s="5" t="s">
        <v>43</v>
      </c>
      <c r="G10" s="60">
        <v>901</v>
      </c>
      <c r="H10" s="60">
        <v>901</v>
      </c>
      <c r="I10" s="60">
        <f>G10+H10</f>
        <v>1802</v>
      </c>
      <c r="K10" s="2" t="s">
        <v>74</v>
      </c>
    </row>
    <row r="12" spans="1:12" x14ac:dyDescent="0.2">
      <c r="A12" s="6" t="s">
        <v>82</v>
      </c>
    </row>
    <row r="13" spans="1:12" x14ac:dyDescent="0.2">
      <c r="A13" s="61" t="s">
        <v>83</v>
      </c>
      <c r="E13" s="5" t="s">
        <v>84</v>
      </c>
      <c r="G13" s="60">
        <v>2626</v>
      </c>
      <c r="H13" s="2" t="s">
        <v>74</v>
      </c>
    </row>
    <row r="14" spans="1:12" x14ac:dyDescent="0.2">
      <c r="E14" s="5" t="s">
        <v>85</v>
      </c>
      <c r="G14" s="60">
        <v>1986</v>
      </c>
      <c r="H14" s="2" t="s">
        <v>74</v>
      </c>
    </row>
    <row r="15" spans="1:12" x14ac:dyDescent="0.2">
      <c r="E15" s="5" t="s">
        <v>86</v>
      </c>
      <c r="G15" s="60">
        <v>781</v>
      </c>
      <c r="H15" s="2" t="s">
        <v>74</v>
      </c>
      <c r="I15" s="2"/>
      <c r="K15" s="5" t="s">
        <v>87</v>
      </c>
    </row>
    <row r="16" spans="1:12" x14ac:dyDescent="0.2">
      <c r="E16" s="5" t="s">
        <v>88</v>
      </c>
      <c r="G16" s="60">
        <v>250</v>
      </c>
      <c r="H16" s="2" t="s">
        <v>74</v>
      </c>
    </row>
    <row r="17" spans="1:11" x14ac:dyDescent="0.2">
      <c r="E17" s="5" t="s">
        <v>89</v>
      </c>
      <c r="G17" s="60">
        <v>202</v>
      </c>
      <c r="H17" s="2" t="s">
        <v>74</v>
      </c>
    </row>
    <row r="18" spans="1:11" x14ac:dyDescent="0.2">
      <c r="E18" s="5" t="s">
        <v>90</v>
      </c>
      <c r="G18" s="60" t="s">
        <v>47</v>
      </c>
      <c r="H18" s="2" t="s">
        <v>74</v>
      </c>
    </row>
    <row r="19" spans="1:11" x14ac:dyDescent="0.2">
      <c r="E19" s="5" t="s">
        <v>91</v>
      </c>
      <c r="G19" s="60" t="s">
        <v>47</v>
      </c>
      <c r="H19" s="2" t="s">
        <v>74</v>
      </c>
    </row>
    <row r="20" spans="1:11" x14ac:dyDescent="0.2">
      <c r="E20" s="5" t="s">
        <v>92</v>
      </c>
      <c r="G20" s="60">
        <v>140</v>
      </c>
      <c r="H20" s="2" t="s">
        <v>74</v>
      </c>
    </row>
    <row r="21" spans="1:11" x14ac:dyDescent="0.2">
      <c r="E21" s="5" t="s">
        <v>93</v>
      </c>
      <c r="G21" s="60">
        <v>80</v>
      </c>
      <c r="H21" s="2" t="s">
        <v>74</v>
      </c>
    </row>
    <row r="22" spans="1:11" x14ac:dyDescent="0.2">
      <c r="E22" s="5" t="s">
        <v>94</v>
      </c>
      <c r="G22" s="60">
        <v>1793</v>
      </c>
      <c r="H22" s="2" t="s">
        <v>74</v>
      </c>
    </row>
    <row r="23" spans="1:11" x14ac:dyDescent="0.2">
      <c r="E23" s="5" t="s">
        <v>95</v>
      </c>
      <c r="G23" s="60">
        <v>1897</v>
      </c>
      <c r="H23" s="2" t="s">
        <v>74</v>
      </c>
    </row>
    <row r="24" spans="1:11" x14ac:dyDescent="0.2">
      <c r="E24" s="5" t="s">
        <v>96</v>
      </c>
      <c r="G24" s="60">
        <v>1897</v>
      </c>
      <c r="H24" s="2" t="s">
        <v>74</v>
      </c>
    </row>
    <row r="25" spans="1:11" x14ac:dyDescent="0.2">
      <c r="E25" s="5" t="s">
        <v>97</v>
      </c>
      <c r="G25" s="60">
        <v>4100</v>
      </c>
      <c r="H25" s="2" t="s">
        <v>74</v>
      </c>
    </row>
    <row r="27" spans="1:11" x14ac:dyDescent="0.2">
      <c r="A27" s="6" t="s">
        <v>98</v>
      </c>
    </row>
    <row r="28" spans="1:11" x14ac:dyDescent="0.2">
      <c r="A28" s="61" t="s">
        <v>99</v>
      </c>
      <c r="E28" s="5" t="s">
        <v>100</v>
      </c>
      <c r="G28" s="60">
        <v>1138</v>
      </c>
      <c r="H28" s="2" t="s">
        <v>74</v>
      </c>
      <c r="I28" s="2"/>
      <c r="K28" s="5" t="s">
        <v>101</v>
      </c>
    </row>
    <row r="29" spans="1:11" x14ac:dyDescent="0.2">
      <c r="E29" s="5" t="s">
        <v>102</v>
      </c>
      <c r="G29" s="60">
        <v>1447</v>
      </c>
      <c r="H29" s="2" t="s">
        <v>74</v>
      </c>
      <c r="I29" s="2"/>
      <c r="K29" s="5"/>
    </row>
    <row r="30" spans="1:11" x14ac:dyDescent="0.2">
      <c r="E30" s="5" t="s">
        <v>103</v>
      </c>
      <c r="G30" s="60">
        <v>1700</v>
      </c>
      <c r="H30" s="2" t="s">
        <v>74</v>
      </c>
      <c r="I30" s="2"/>
      <c r="K30" s="5"/>
    </row>
    <row r="31" spans="1:11" x14ac:dyDescent="0.2">
      <c r="E31" s="5" t="s">
        <v>104</v>
      </c>
      <c r="G31" s="60">
        <v>1138</v>
      </c>
      <c r="H31" s="2" t="s">
        <v>74</v>
      </c>
      <c r="I31" s="2"/>
      <c r="K31" s="5" t="s">
        <v>101</v>
      </c>
    </row>
    <row r="32" spans="1:11" x14ac:dyDescent="0.2">
      <c r="E32" s="5" t="s">
        <v>105</v>
      </c>
      <c r="G32" s="60">
        <v>1450</v>
      </c>
      <c r="H32" s="2" t="s">
        <v>74</v>
      </c>
    </row>
    <row r="33" spans="1:11" x14ac:dyDescent="0.2">
      <c r="E33" s="5" t="s">
        <v>106</v>
      </c>
      <c r="G33" s="60">
        <v>2450</v>
      </c>
      <c r="H33" s="2" t="s">
        <v>74</v>
      </c>
    </row>
    <row r="35" spans="1:11" x14ac:dyDescent="0.2">
      <c r="A35" s="6" t="s">
        <v>107</v>
      </c>
      <c r="G35" s="5" t="s">
        <v>79</v>
      </c>
      <c r="H35" s="5" t="s">
        <v>80</v>
      </c>
      <c r="I35" s="5" t="s">
        <v>108</v>
      </c>
    </row>
    <row r="36" spans="1:11" ht="14.25" x14ac:dyDescent="0.2">
      <c r="A36" s="61" t="s">
        <v>109</v>
      </c>
      <c r="E36" s="86" t="s">
        <v>110</v>
      </c>
      <c r="G36" s="60">
        <v>1212</v>
      </c>
      <c r="H36" s="60">
        <v>1212</v>
      </c>
      <c r="I36" s="60">
        <v>1212</v>
      </c>
      <c r="K36" s="2" t="s">
        <v>74</v>
      </c>
    </row>
    <row r="38" spans="1:11" x14ac:dyDescent="0.2">
      <c r="E38" s="5" t="s">
        <v>111</v>
      </c>
      <c r="G38" s="60">
        <v>2536</v>
      </c>
      <c r="H38" s="2" t="s">
        <v>74</v>
      </c>
    </row>
    <row r="39" spans="1:11" x14ac:dyDescent="0.2">
      <c r="E39" s="5" t="s">
        <v>112</v>
      </c>
      <c r="G39" s="60">
        <v>-76</v>
      </c>
      <c r="H39" s="2" t="s">
        <v>74</v>
      </c>
    </row>
    <row r="41" spans="1:11" x14ac:dyDescent="0.2">
      <c r="A41" s="6" t="s">
        <v>113</v>
      </c>
      <c r="E41" s="5" t="s">
        <v>114</v>
      </c>
      <c r="G41" s="60">
        <v>917</v>
      </c>
      <c r="H41" s="2" t="s">
        <v>74</v>
      </c>
    </row>
    <row r="42" spans="1:11" x14ac:dyDescent="0.2">
      <c r="E42" s="5" t="s">
        <v>115</v>
      </c>
      <c r="G42" s="60">
        <v>1532</v>
      </c>
      <c r="H42" s="2" t="s">
        <v>74</v>
      </c>
    </row>
  </sheetData>
  <phoneticPr fontId="0" type="noConversion"/>
  <pageMargins left="0.43307086614173229" right="0.43307086614173229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&amp;LRotterdam&amp;CNieuwe Luxor Theater&amp;R&amp;D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DEB2-CC29-43FA-840F-C5E9C515D563}">
  <dimension ref="A1:I21"/>
  <sheetViews>
    <sheetView workbookViewId="0">
      <selection activeCell="E10" sqref="E10"/>
    </sheetView>
  </sheetViews>
  <sheetFormatPr defaultRowHeight="12.75" x14ac:dyDescent="0.2"/>
  <cols>
    <col min="1" max="3" width="9.140625" style="2"/>
    <col min="4" max="4" width="2.710937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16384" width="9.140625" style="2"/>
  </cols>
  <sheetData>
    <row r="1" spans="1:9" x14ac:dyDescent="0.2">
      <c r="A1" s="6" t="s">
        <v>116</v>
      </c>
    </row>
    <row r="3" spans="1:9" x14ac:dyDescent="0.2">
      <c r="A3" s="2" t="s">
        <v>57</v>
      </c>
      <c r="E3" s="17" t="s">
        <v>117</v>
      </c>
      <c r="F3" s="27"/>
      <c r="G3" s="27"/>
      <c r="H3" s="27"/>
      <c r="I3" s="28"/>
    </row>
    <row r="4" spans="1:9" x14ac:dyDescent="0.2">
      <c r="A4" s="2" t="s">
        <v>116</v>
      </c>
      <c r="E4" s="22" t="s">
        <v>118</v>
      </c>
      <c r="F4" s="13"/>
      <c r="G4" s="13"/>
      <c r="H4" s="13"/>
      <c r="I4" s="14"/>
    </row>
    <row r="6" spans="1:9" x14ac:dyDescent="0.2">
      <c r="E6" s="5" t="s">
        <v>119</v>
      </c>
      <c r="G6" s="4">
        <v>440</v>
      </c>
    </row>
    <row r="7" spans="1:9" x14ac:dyDescent="0.2">
      <c r="E7" s="5" t="s">
        <v>120</v>
      </c>
      <c r="G7" s="4">
        <v>0</v>
      </c>
      <c r="I7" s="2" t="s">
        <v>121</v>
      </c>
    </row>
    <row r="8" spans="1:9" x14ac:dyDescent="0.2">
      <c r="E8" s="5" t="s">
        <v>122</v>
      </c>
      <c r="G8" s="4">
        <v>-94</v>
      </c>
      <c r="I8" s="2" t="s">
        <v>123</v>
      </c>
    </row>
    <row r="9" spans="1:9" x14ac:dyDescent="0.2">
      <c r="E9" s="5" t="s">
        <v>124</v>
      </c>
      <c r="G9" s="4">
        <v>3</v>
      </c>
    </row>
    <row r="13" spans="1:9" x14ac:dyDescent="0.2">
      <c r="A13" s="6" t="s">
        <v>125</v>
      </c>
      <c r="C13" s="2" t="s">
        <v>126</v>
      </c>
      <c r="E13" s="2">
        <v>1</v>
      </c>
      <c r="G13" s="2">
        <v>2</v>
      </c>
      <c r="I13" s="2">
        <v>3</v>
      </c>
    </row>
    <row r="14" spans="1:9" x14ac:dyDescent="0.2">
      <c r="A14" s="6"/>
      <c r="E14" s="75" t="s">
        <v>127</v>
      </c>
      <c r="F14" s="75"/>
      <c r="G14" s="75" t="s">
        <v>128</v>
      </c>
      <c r="H14" s="75"/>
      <c r="I14" s="75" t="s">
        <v>129</v>
      </c>
    </row>
    <row r="15" spans="1:9" x14ac:dyDescent="0.2">
      <c r="A15" s="2" t="s">
        <v>73</v>
      </c>
      <c r="E15" s="4">
        <v>260</v>
      </c>
      <c r="G15" s="4">
        <v>300</v>
      </c>
      <c r="I15" s="4">
        <v>300</v>
      </c>
    </row>
    <row r="16" spans="1:9" x14ac:dyDescent="0.2">
      <c r="A16" s="2" t="s">
        <v>76</v>
      </c>
      <c r="E16" s="4">
        <v>310</v>
      </c>
      <c r="G16" s="4">
        <v>310</v>
      </c>
      <c r="I16" s="4">
        <v>310</v>
      </c>
    </row>
    <row r="18" spans="1:9" x14ac:dyDescent="0.2">
      <c r="A18" s="6" t="s">
        <v>130</v>
      </c>
    </row>
    <row r="19" spans="1:9" x14ac:dyDescent="0.2">
      <c r="E19" s="2" t="s">
        <v>131</v>
      </c>
      <c r="G19" s="2" t="s">
        <v>132</v>
      </c>
      <c r="I19" s="2" t="s">
        <v>133</v>
      </c>
    </row>
    <row r="20" spans="1:9" x14ac:dyDescent="0.2">
      <c r="C20" s="2" t="s">
        <v>73</v>
      </c>
      <c r="E20" s="4">
        <v>799</v>
      </c>
      <c r="G20" s="4">
        <v>200</v>
      </c>
      <c r="I20" s="4">
        <v>200</v>
      </c>
    </row>
    <row r="21" spans="1:9" x14ac:dyDescent="0.2">
      <c r="C21" s="2" t="s">
        <v>76</v>
      </c>
      <c r="E21" s="4">
        <v>347</v>
      </c>
      <c r="G21" s="4">
        <v>210</v>
      </c>
      <c r="I21" s="4">
        <v>210</v>
      </c>
    </row>
  </sheetData>
  <phoneticPr fontId="0" type="noConversion"/>
  <pageMargins left="0.43307086614173229" right="0.43307086614173229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&amp;LRotterdam&amp;CNieuwe Luxor Theater&amp;R&amp;D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0D7F0-8BB0-431C-9D12-943D17902E08}">
  <dimension ref="A1:O20"/>
  <sheetViews>
    <sheetView topLeftCell="A4" workbookViewId="0">
      <selection activeCell="C21" sqref="C21"/>
    </sheetView>
  </sheetViews>
  <sheetFormatPr defaultRowHeight="12.75" x14ac:dyDescent="0.2"/>
  <cols>
    <col min="1" max="1" width="23.85546875" style="5" customWidth="1"/>
    <col min="2" max="2" width="2.7109375" style="2" customWidth="1"/>
    <col min="3" max="3" width="9.5703125" style="5" customWidth="1"/>
    <col min="4" max="6" width="9.140625" style="5"/>
    <col min="7" max="7" width="2.7109375" style="2" customWidth="1"/>
    <col min="8" max="8" width="9.5703125" style="5" customWidth="1"/>
    <col min="9" max="16384" width="9.140625" style="2"/>
  </cols>
  <sheetData>
    <row r="1" spans="1:15" x14ac:dyDescent="0.2">
      <c r="A1" s="6" t="s">
        <v>134</v>
      </c>
    </row>
    <row r="3" spans="1:15" x14ac:dyDescent="0.2">
      <c r="A3" s="5" t="s">
        <v>135</v>
      </c>
      <c r="C3" s="60" t="s">
        <v>136</v>
      </c>
      <c r="F3" s="5" t="s">
        <v>137</v>
      </c>
      <c r="H3" s="60" t="s">
        <v>136</v>
      </c>
    </row>
    <row r="4" spans="1:15" x14ac:dyDescent="0.2">
      <c r="A4" s="5" t="s">
        <v>138</v>
      </c>
      <c r="C4" s="60">
        <v>0</v>
      </c>
      <c r="D4" s="2" t="s">
        <v>139</v>
      </c>
      <c r="F4" s="5" t="s">
        <v>140</v>
      </c>
      <c r="H4" s="60" t="s">
        <v>141</v>
      </c>
    </row>
    <row r="5" spans="1:15" ht="14.25" x14ac:dyDescent="0.2">
      <c r="A5" s="5" t="s">
        <v>142</v>
      </c>
      <c r="C5" s="60">
        <v>7.5</v>
      </c>
      <c r="D5" s="85" t="s">
        <v>143</v>
      </c>
    </row>
    <row r="6" spans="1:15" x14ac:dyDescent="0.2">
      <c r="A6" s="5" t="s">
        <v>144</v>
      </c>
      <c r="C6" s="4" t="s">
        <v>29</v>
      </c>
      <c r="D6" s="2"/>
    </row>
    <row r="8" spans="1:15" x14ac:dyDescent="0.2">
      <c r="A8" s="6" t="s">
        <v>145</v>
      </c>
    </row>
    <row r="9" spans="1:15" x14ac:dyDescent="0.2">
      <c r="A9" s="7"/>
      <c r="C9" s="5" t="s">
        <v>146</v>
      </c>
      <c r="D9" s="5" t="s">
        <v>73</v>
      </c>
      <c r="E9" s="5" t="s">
        <v>147</v>
      </c>
      <c r="F9" s="13"/>
      <c r="G9" s="100"/>
      <c r="H9" s="13"/>
      <c r="I9" s="31"/>
    </row>
    <row r="10" spans="1:15" x14ac:dyDescent="0.2">
      <c r="A10" s="5" t="s">
        <v>148</v>
      </c>
      <c r="C10" s="63">
        <f>Orkestbak!D13</f>
        <v>2025</v>
      </c>
      <c r="D10" s="63">
        <f>Orkestbak!D14</f>
        <v>535</v>
      </c>
      <c r="E10" s="63">
        <f>Orkestbak!D15</f>
        <v>-425</v>
      </c>
      <c r="F10" s="25"/>
      <c r="G10" s="91"/>
      <c r="H10" s="102"/>
      <c r="I10" s="103" t="str">
        <f>Orkestbak!D17</f>
        <v>Iedere gewenste hoogte (zie tek.)</v>
      </c>
    </row>
    <row r="11" spans="1:15" ht="14.25" x14ac:dyDescent="0.2">
      <c r="C11" s="102"/>
      <c r="D11" s="102"/>
      <c r="E11" s="102"/>
      <c r="F11" s="104"/>
      <c r="G11"/>
      <c r="H11" s="101"/>
      <c r="I11" s="90" t="s">
        <v>149</v>
      </c>
    </row>
    <row r="12" spans="1:15" x14ac:dyDescent="0.2">
      <c r="A12" s="5" t="s">
        <v>150</v>
      </c>
      <c r="C12" s="60">
        <v>396</v>
      </c>
      <c r="D12" s="60">
        <v>216</v>
      </c>
      <c r="E12" s="60"/>
      <c r="F12" s="76"/>
      <c r="G12" s="9"/>
      <c r="H12" s="31"/>
      <c r="I12" s="90" t="s">
        <v>151</v>
      </c>
      <c r="K12" s="5"/>
    </row>
    <row r="14" spans="1:15" x14ac:dyDescent="0.2">
      <c r="A14" s="5" t="s">
        <v>152</v>
      </c>
      <c r="C14" s="4" t="s">
        <v>153</v>
      </c>
      <c r="I14" s="2" t="s">
        <v>154</v>
      </c>
    </row>
    <row r="16" spans="1:15" x14ac:dyDescent="0.2">
      <c r="A16" s="5" t="s">
        <v>155</v>
      </c>
      <c r="C16" s="4" t="s">
        <v>153</v>
      </c>
      <c r="O16" s="17" t="s">
        <v>156</v>
      </c>
    </row>
    <row r="18" spans="1:15" x14ac:dyDescent="0.2">
      <c r="A18" s="5" t="s">
        <v>157</v>
      </c>
      <c r="C18" s="162" t="s">
        <v>158</v>
      </c>
      <c r="D18" s="163"/>
      <c r="E18" s="163"/>
      <c r="F18" s="163"/>
      <c r="G18" s="163"/>
      <c r="H18" s="163"/>
      <c r="I18" s="164"/>
      <c r="O18" s="20" t="s">
        <v>159</v>
      </c>
    </row>
    <row r="19" spans="1:15" x14ac:dyDescent="0.2">
      <c r="C19" s="165"/>
      <c r="D19" s="166"/>
      <c r="E19" s="166"/>
      <c r="F19" s="166"/>
      <c r="G19" s="166"/>
      <c r="H19" s="166"/>
      <c r="I19" s="167"/>
    </row>
    <row r="20" spans="1:15" x14ac:dyDescent="0.2">
      <c r="C20" s="168"/>
      <c r="D20" s="169"/>
      <c r="E20" s="169"/>
      <c r="F20" s="169"/>
      <c r="G20" s="169"/>
      <c r="H20" s="169"/>
      <c r="I20" s="170"/>
    </row>
  </sheetData>
  <mergeCells count="1">
    <mergeCell ref="C18:I20"/>
  </mergeCells>
  <phoneticPr fontId="0" type="noConversion"/>
  <pageMargins left="0.43307086614173229" right="0.43307086614173229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&amp;LRotterdam&amp;CNieuwe Luxor Theater&amp;R&amp;D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9468A-D2A6-4808-A091-6BE79A0A31D2}">
  <sheetPr>
    <pageSetUpPr fitToPage="1"/>
  </sheetPr>
  <dimension ref="A1:P60"/>
  <sheetViews>
    <sheetView workbookViewId="0">
      <selection activeCell="A17" sqref="A17"/>
    </sheetView>
  </sheetViews>
  <sheetFormatPr defaultRowHeight="12.75" x14ac:dyDescent="0.2"/>
  <cols>
    <col min="1" max="1" width="19.7109375" style="5" customWidth="1"/>
    <col min="2" max="2" width="2.7109375" style="2" customWidth="1"/>
    <col min="3" max="14" width="5.7109375" style="2" customWidth="1"/>
    <col min="15" max="16384" width="9.140625" style="2"/>
  </cols>
  <sheetData>
    <row r="1" spans="1:14" x14ac:dyDescent="0.2">
      <c r="A1" s="7" t="s">
        <v>132</v>
      </c>
    </row>
    <row r="2" spans="1:14" x14ac:dyDescent="0.2">
      <c r="A2" s="7"/>
    </row>
    <row r="3" spans="1:14" x14ac:dyDescent="0.2">
      <c r="A3" s="7"/>
      <c r="C3" s="2" t="s">
        <v>160</v>
      </c>
      <c r="J3" s="2" t="s">
        <v>161</v>
      </c>
    </row>
    <row r="4" spans="1:14" ht="14.25" x14ac:dyDescent="0.2">
      <c r="C4" s="2" t="s">
        <v>133</v>
      </c>
      <c r="J4" s="85" t="s">
        <v>162</v>
      </c>
    </row>
    <row r="5" spans="1:14" x14ac:dyDescent="0.2">
      <c r="A5" s="5" t="s">
        <v>163</v>
      </c>
      <c r="C5" s="4">
        <v>1</v>
      </c>
      <c r="D5" s="4">
        <v>1</v>
      </c>
      <c r="E5" s="4">
        <v>1</v>
      </c>
      <c r="G5" s="4">
        <f>SUM(C5:E5)</f>
        <v>3</v>
      </c>
      <c r="J5" s="4">
        <v>1</v>
      </c>
      <c r="K5" s="4">
        <v>1</v>
      </c>
      <c r="L5" s="4">
        <v>1</v>
      </c>
      <c r="N5" s="4">
        <f>SUM(J5:L5)</f>
        <v>3</v>
      </c>
    </row>
    <row r="6" spans="1:14" x14ac:dyDescent="0.2">
      <c r="A6" s="5" t="s">
        <v>164</v>
      </c>
      <c r="C6" s="4"/>
      <c r="D6" s="4"/>
      <c r="E6" s="4"/>
      <c r="G6" s="4"/>
      <c r="J6" s="4">
        <v>102</v>
      </c>
      <c r="K6" s="4">
        <v>103</v>
      </c>
      <c r="L6" s="4">
        <v>104</v>
      </c>
    </row>
    <row r="7" spans="1:14" x14ac:dyDescent="0.2">
      <c r="A7" s="5" t="s">
        <v>165</v>
      </c>
      <c r="C7" s="4"/>
      <c r="D7" s="4"/>
      <c r="E7" s="4">
        <v>1</v>
      </c>
      <c r="G7" s="4">
        <f>SUM(C7:E7)</f>
        <v>1</v>
      </c>
      <c r="J7" s="4">
        <v>3</v>
      </c>
      <c r="K7" s="4">
        <v>3</v>
      </c>
      <c r="L7" s="4">
        <v>3</v>
      </c>
      <c r="N7" s="4">
        <f>SUM(J7:L7)</f>
        <v>9</v>
      </c>
    </row>
    <row r="8" spans="1:14" ht="14.25" x14ac:dyDescent="0.2">
      <c r="A8" s="86" t="s">
        <v>166</v>
      </c>
      <c r="C8" s="35">
        <f>6.96*4.98+(5.6*2.23)</f>
        <v>47.148800000000001</v>
      </c>
      <c r="D8" s="35">
        <f>5.44*4.92</f>
        <v>26.764800000000001</v>
      </c>
      <c r="E8" s="35">
        <v>15.4</v>
      </c>
      <c r="F8" s="65"/>
      <c r="G8" s="35">
        <f>SUM(C8:E8)</f>
        <v>89.313600000000008</v>
      </c>
      <c r="H8" s="65"/>
      <c r="I8" s="65"/>
      <c r="J8" s="35">
        <v>24</v>
      </c>
      <c r="K8" s="35">
        <v>24</v>
      </c>
      <c r="L8" s="35">
        <v>21</v>
      </c>
      <c r="M8" s="65"/>
      <c r="N8" s="35">
        <f>SUM(J8:L8)</f>
        <v>69</v>
      </c>
    </row>
    <row r="9" spans="1:14" x14ac:dyDescent="0.2">
      <c r="A9" s="5" t="s">
        <v>167</v>
      </c>
      <c r="C9" s="4">
        <v>3</v>
      </c>
      <c r="D9" s="4">
        <v>3</v>
      </c>
      <c r="E9" s="4">
        <v>1</v>
      </c>
      <c r="J9" s="4">
        <v>1</v>
      </c>
      <c r="K9" s="4">
        <v>1</v>
      </c>
      <c r="L9" s="4">
        <v>1</v>
      </c>
    </row>
    <row r="10" spans="1:14" x14ac:dyDescent="0.2">
      <c r="A10" s="5" t="s">
        <v>168</v>
      </c>
      <c r="C10" s="4">
        <v>2</v>
      </c>
      <c r="D10" s="4">
        <v>2</v>
      </c>
      <c r="E10" s="4">
        <v>1</v>
      </c>
      <c r="J10" s="4">
        <v>1</v>
      </c>
      <c r="K10" s="4">
        <v>1</v>
      </c>
      <c r="L10" s="4">
        <v>1</v>
      </c>
    </row>
    <row r="11" spans="1:14" x14ac:dyDescent="0.2">
      <c r="A11" s="5" t="s">
        <v>169</v>
      </c>
      <c r="C11" s="4">
        <v>2</v>
      </c>
      <c r="D11" s="4">
        <v>3</v>
      </c>
      <c r="E11" s="4">
        <v>1</v>
      </c>
      <c r="J11" s="4">
        <v>1</v>
      </c>
      <c r="K11" s="4">
        <v>1</v>
      </c>
      <c r="L11" s="4">
        <v>1</v>
      </c>
    </row>
    <row r="12" spans="1:14" x14ac:dyDescent="0.2">
      <c r="B12" s="2" t="s">
        <v>154</v>
      </c>
    </row>
    <row r="13" spans="1:14" x14ac:dyDescent="0.2">
      <c r="C13" s="2" t="s">
        <v>170</v>
      </c>
    </row>
    <row r="14" spans="1:14" ht="14.25" x14ac:dyDescent="0.2">
      <c r="C14" s="85" t="s">
        <v>171</v>
      </c>
    </row>
    <row r="15" spans="1:14" x14ac:dyDescent="0.2">
      <c r="A15" s="5" t="s">
        <v>163</v>
      </c>
      <c r="C15" s="106">
        <v>1</v>
      </c>
      <c r="D15" s="4">
        <v>1</v>
      </c>
      <c r="E15" s="4">
        <v>1</v>
      </c>
      <c r="F15" s="4">
        <v>1</v>
      </c>
      <c r="N15" s="4">
        <f>SUM(C15:F15)</f>
        <v>4</v>
      </c>
    </row>
    <row r="16" spans="1:14" x14ac:dyDescent="0.2">
      <c r="A16" s="5" t="s">
        <v>164</v>
      </c>
      <c r="C16" s="105" t="s">
        <v>172</v>
      </c>
      <c r="D16" s="4">
        <v>202</v>
      </c>
      <c r="E16" s="4">
        <v>203</v>
      </c>
      <c r="F16" s="4">
        <v>204</v>
      </c>
      <c r="H16" s="171" t="s">
        <v>173</v>
      </c>
      <c r="I16" s="172"/>
      <c r="J16" s="172"/>
      <c r="K16" s="172"/>
      <c r="L16" s="172"/>
    </row>
    <row r="17" spans="1:16" x14ac:dyDescent="0.2">
      <c r="A17" s="5" t="s">
        <v>165</v>
      </c>
      <c r="C17" s="4">
        <v>6</v>
      </c>
      <c r="D17" s="4">
        <v>11</v>
      </c>
      <c r="E17" s="4">
        <v>9</v>
      </c>
      <c r="F17" s="4">
        <v>8</v>
      </c>
      <c r="H17" s="173"/>
      <c r="I17" s="173"/>
      <c r="J17" s="173"/>
      <c r="K17" s="173"/>
      <c r="L17" s="173"/>
      <c r="N17" s="4">
        <f>SUM(C17:F17)</f>
        <v>34</v>
      </c>
    </row>
    <row r="18" spans="1:16" ht="14.25" x14ac:dyDescent="0.2">
      <c r="A18" s="86" t="s">
        <v>166</v>
      </c>
      <c r="C18" s="35">
        <v>13.5</v>
      </c>
      <c r="D18" s="35">
        <v>23</v>
      </c>
      <c r="E18" s="35">
        <v>21</v>
      </c>
      <c r="F18" s="35">
        <v>24</v>
      </c>
      <c r="G18" s="65"/>
      <c r="H18" s="173"/>
      <c r="I18" s="173"/>
      <c r="J18" s="173"/>
      <c r="K18" s="173"/>
      <c r="L18" s="173"/>
      <c r="M18" s="65"/>
      <c r="N18" s="35">
        <f>SUM(C18:F18)</f>
        <v>81.5</v>
      </c>
    </row>
    <row r="19" spans="1:16" x14ac:dyDescent="0.2">
      <c r="A19" s="5" t="s">
        <v>167</v>
      </c>
      <c r="C19" s="4">
        <v>2</v>
      </c>
      <c r="D19" s="4">
        <v>2</v>
      </c>
      <c r="E19" s="4">
        <v>2</v>
      </c>
      <c r="F19" s="4">
        <v>2</v>
      </c>
      <c r="H19" s="173"/>
      <c r="I19" s="173"/>
      <c r="J19" s="173"/>
      <c r="K19" s="173"/>
      <c r="L19" s="173"/>
      <c r="N19" s="21"/>
    </row>
    <row r="20" spans="1:16" x14ac:dyDescent="0.2">
      <c r="A20" s="5" t="s">
        <v>168</v>
      </c>
      <c r="C20" s="3" t="s">
        <v>61</v>
      </c>
      <c r="D20" s="3" t="s">
        <v>61</v>
      </c>
      <c r="E20" s="3" t="s">
        <v>61</v>
      </c>
      <c r="F20" s="3" t="s">
        <v>61</v>
      </c>
      <c r="G20" s="21"/>
      <c r="H20" s="173"/>
      <c r="I20" s="173"/>
      <c r="J20" s="173"/>
      <c r="K20" s="173"/>
      <c r="L20" s="173"/>
      <c r="N20" s="21"/>
      <c r="P20"/>
    </row>
    <row r="21" spans="1:16" x14ac:dyDescent="0.2">
      <c r="A21" s="5" t="s">
        <v>169</v>
      </c>
      <c r="C21" s="3" t="s">
        <v>61</v>
      </c>
      <c r="D21" s="3" t="s">
        <v>61</v>
      </c>
      <c r="E21" s="3" t="s">
        <v>61</v>
      </c>
      <c r="F21" s="3" t="s">
        <v>61</v>
      </c>
      <c r="G21" s="21"/>
      <c r="H21" s="173"/>
      <c r="I21" s="173"/>
      <c r="J21" s="173"/>
      <c r="K21" s="173"/>
      <c r="L21" s="173"/>
      <c r="N21" s="21"/>
    </row>
    <row r="22" spans="1:16" x14ac:dyDescent="0.2">
      <c r="H22"/>
    </row>
    <row r="23" spans="1:16" x14ac:dyDescent="0.2">
      <c r="C23" s="2" t="s">
        <v>174</v>
      </c>
      <c r="H23"/>
    </row>
    <row r="24" spans="1:16" ht="14.25" x14ac:dyDescent="0.2">
      <c r="C24" s="85" t="s">
        <v>175</v>
      </c>
      <c r="H24"/>
    </row>
    <row r="25" spans="1:16" x14ac:dyDescent="0.2">
      <c r="A25" s="5" t="s">
        <v>163</v>
      </c>
      <c r="C25" s="4">
        <v>1</v>
      </c>
      <c r="D25" s="4">
        <v>1</v>
      </c>
      <c r="E25" s="4">
        <v>1</v>
      </c>
      <c r="F25" s="4">
        <v>1</v>
      </c>
      <c r="H25"/>
      <c r="N25" s="4">
        <f>SUM(C25:F25)</f>
        <v>4</v>
      </c>
    </row>
    <row r="26" spans="1:16" x14ac:dyDescent="0.2">
      <c r="A26" s="5" t="s">
        <v>164</v>
      </c>
      <c r="C26" s="4">
        <v>305</v>
      </c>
      <c r="D26" s="4">
        <v>304</v>
      </c>
      <c r="E26" s="4">
        <v>303</v>
      </c>
      <c r="F26" s="4">
        <v>302</v>
      </c>
      <c r="H26"/>
    </row>
    <row r="27" spans="1:16" x14ac:dyDescent="0.2">
      <c r="A27" s="5" t="s">
        <v>165</v>
      </c>
      <c r="C27" s="4">
        <v>16</v>
      </c>
      <c r="D27" s="4">
        <v>16</v>
      </c>
      <c r="E27" s="4">
        <v>15</v>
      </c>
      <c r="F27" s="4">
        <v>14</v>
      </c>
      <c r="H27"/>
      <c r="N27" s="4">
        <f>SUM(C27:F27)</f>
        <v>61</v>
      </c>
    </row>
    <row r="28" spans="1:16" ht="14.25" x14ac:dyDescent="0.2">
      <c r="A28" s="86" t="s">
        <v>166</v>
      </c>
      <c r="C28" s="35">
        <f>7.34*5.94</f>
        <v>43.599600000000002</v>
      </c>
      <c r="D28" s="35">
        <f>7.24*6.21-(1.31*1.01)</f>
        <v>43.637299999999996</v>
      </c>
      <c r="E28" s="35">
        <f>6.19*6.93</f>
        <v>42.896700000000003</v>
      </c>
      <c r="F28" s="35">
        <f>6.19*6.4</f>
        <v>39.616000000000007</v>
      </c>
      <c r="G28" s="65"/>
      <c r="H28" s="66"/>
      <c r="I28" s="65"/>
      <c r="J28" s="65"/>
      <c r="K28" s="65"/>
      <c r="L28" s="65"/>
      <c r="M28" s="65"/>
      <c r="N28" s="35">
        <f>SUM(C28:F28)</f>
        <v>169.74960000000002</v>
      </c>
    </row>
    <row r="29" spans="1:16" x14ac:dyDescent="0.2">
      <c r="A29" s="5" t="s">
        <v>167</v>
      </c>
      <c r="C29" s="4">
        <v>2</v>
      </c>
      <c r="D29" s="4">
        <v>2</v>
      </c>
      <c r="E29" s="4">
        <v>2</v>
      </c>
      <c r="F29" s="4">
        <v>2</v>
      </c>
      <c r="H29"/>
    </row>
    <row r="30" spans="1:16" x14ac:dyDescent="0.2">
      <c r="A30" s="5" t="s">
        <v>168</v>
      </c>
      <c r="C30" s="3" t="s">
        <v>61</v>
      </c>
      <c r="D30" s="3" t="s">
        <v>61</v>
      </c>
      <c r="E30" s="3" t="s">
        <v>61</v>
      </c>
      <c r="F30" s="3" t="s">
        <v>61</v>
      </c>
      <c r="G30" s="21"/>
      <c r="H30" s="21"/>
      <c r="I30"/>
      <c r="J30"/>
      <c r="K30"/>
      <c r="L30"/>
      <c r="M30"/>
      <c r="N30"/>
    </row>
    <row r="31" spans="1:16" x14ac:dyDescent="0.2">
      <c r="A31" s="5" t="s">
        <v>169</v>
      </c>
      <c r="C31" s="3" t="s">
        <v>61</v>
      </c>
      <c r="D31" s="3" t="s">
        <v>61</v>
      </c>
      <c r="E31" s="3" t="s">
        <v>61</v>
      </c>
      <c r="F31" s="3" t="s">
        <v>61</v>
      </c>
      <c r="G31" s="21"/>
      <c r="H31" s="21"/>
      <c r="I31"/>
      <c r="J31" t="s">
        <v>176</v>
      </c>
      <c r="K31"/>
      <c r="L31"/>
      <c r="M31"/>
      <c r="N31" s="107">
        <f>N5+N15+N25</f>
        <v>11</v>
      </c>
    </row>
    <row r="32" spans="1:16" x14ac:dyDescent="0.2">
      <c r="J32" s="2" t="s">
        <v>177</v>
      </c>
      <c r="N32" s="108">
        <f>N7+N17+N27</f>
        <v>104</v>
      </c>
    </row>
    <row r="33" spans="1:14" ht="14.25" x14ac:dyDescent="0.2">
      <c r="J33" s="85" t="s">
        <v>178</v>
      </c>
      <c r="K33"/>
      <c r="L33"/>
      <c r="M33"/>
      <c r="N33" s="109">
        <f>N8+N18+N28</f>
        <v>320.24959999999999</v>
      </c>
    </row>
    <row r="34" spans="1:14" x14ac:dyDescent="0.2">
      <c r="J34"/>
      <c r="K34"/>
      <c r="L34"/>
      <c r="N34" s="67" t="s">
        <v>179</v>
      </c>
    </row>
    <row r="35" spans="1:14" x14ac:dyDescent="0.2">
      <c r="A35" s="7" t="s">
        <v>180</v>
      </c>
    </row>
    <row r="37" spans="1:14" x14ac:dyDescent="0.2">
      <c r="C37" s="2" t="s">
        <v>181</v>
      </c>
      <c r="G37" s="2" t="s">
        <v>182</v>
      </c>
    </row>
    <row r="38" spans="1:14" ht="14.25" x14ac:dyDescent="0.2">
      <c r="C38" s="85" t="s">
        <v>183</v>
      </c>
      <c r="G38" s="85" t="s">
        <v>183</v>
      </c>
    </row>
    <row r="40" spans="1:14" x14ac:dyDescent="0.2">
      <c r="A40" s="5" t="s">
        <v>164</v>
      </c>
      <c r="C40" s="4">
        <v>101</v>
      </c>
      <c r="G40" s="4">
        <v>1</v>
      </c>
    </row>
    <row r="41" spans="1:14" x14ac:dyDescent="0.2">
      <c r="A41" s="5" t="s">
        <v>165</v>
      </c>
      <c r="C41" s="4"/>
      <c r="G41" s="4">
        <v>15</v>
      </c>
    </row>
    <row r="42" spans="1:14" ht="14.25" x14ac:dyDescent="0.2">
      <c r="A42" s="86" t="s">
        <v>166</v>
      </c>
      <c r="C42" s="4">
        <v>32</v>
      </c>
      <c r="G42" s="4">
        <v>31</v>
      </c>
    </row>
    <row r="43" spans="1:14" x14ac:dyDescent="0.2">
      <c r="A43" s="5" t="s">
        <v>167</v>
      </c>
      <c r="C43" s="4">
        <v>1</v>
      </c>
      <c r="G43" s="4">
        <v>2</v>
      </c>
    </row>
    <row r="44" spans="1:14" x14ac:dyDescent="0.2">
      <c r="A44" s="5" t="s">
        <v>168</v>
      </c>
      <c r="C44" s="3" t="s">
        <v>61</v>
      </c>
      <c r="G44" s="3" t="s">
        <v>61</v>
      </c>
    </row>
    <row r="45" spans="1:14" x14ac:dyDescent="0.2">
      <c r="A45" s="5" t="s">
        <v>169</v>
      </c>
      <c r="C45" s="3" t="s">
        <v>61</v>
      </c>
      <c r="G45" s="3" t="s">
        <v>61</v>
      </c>
    </row>
    <row r="47" spans="1:14" ht="14.25" x14ac:dyDescent="0.2">
      <c r="A47" s="5" t="s">
        <v>184</v>
      </c>
      <c r="C47" s="87" t="s">
        <v>185</v>
      </c>
      <c r="D47" s="9"/>
      <c r="E47" s="9"/>
      <c r="F47" s="9"/>
      <c r="G47" s="10"/>
    </row>
    <row r="48" spans="1:14" ht="14.25" x14ac:dyDescent="0.2">
      <c r="A48" s="5" t="s">
        <v>186</v>
      </c>
      <c r="C48" s="87" t="s">
        <v>175</v>
      </c>
      <c r="D48" s="9"/>
      <c r="E48" s="9"/>
      <c r="F48" s="9"/>
      <c r="G48" s="10"/>
    </row>
    <row r="49" spans="1:7" x14ac:dyDescent="0.2">
      <c r="A49" s="5" t="s">
        <v>187</v>
      </c>
      <c r="C49" s="25" t="s">
        <v>188</v>
      </c>
      <c r="D49" s="9"/>
      <c r="E49" s="9"/>
      <c r="F49" s="9"/>
      <c r="G49" s="10"/>
    </row>
    <row r="50" spans="1:7" ht="14.25" x14ac:dyDescent="0.2">
      <c r="A50" s="5" t="s">
        <v>58</v>
      </c>
      <c r="C50" s="87" t="s">
        <v>171</v>
      </c>
      <c r="D50" s="9"/>
      <c r="E50" s="9"/>
      <c r="F50" s="9"/>
      <c r="G50" s="10"/>
    </row>
    <row r="51" spans="1:7" x14ac:dyDescent="0.2">
      <c r="A51" s="5" t="s">
        <v>189</v>
      </c>
      <c r="C51" s="25" t="s">
        <v>188</v>
      </c>
      <c r="D51" s="9"/>
      <c r="E51" s="9"/>
      <c r="F51" s="9"/>
      <c r="G51" s="10"/>
    </row>
    <row r="52" spans="1:7" ht="14.25" x14ac:dyDescent="0.2">
      <c r="A52" s="5" t="s">
        <v>190</v>
      </c>
      <c r="C52" s="87" t="s">
        <v>191</v>
      </c>
      <c r="D52" s="9"/>
      <c r="E52" s="9"/>
      <c r="F52" s="9"/>
      <c r="G52" s="10"/>
    </row>
    <row r="55" spans="1:7" x14ac:dyDescent="0.2">
      <c r="A55" s="7" t="s">
        <v>113</v>
      </c>
      <c r="C55" s="2" t="s">
        <v>192</v>
      </c>
      <c r="E55" s="2" t="s">
        <v>193</v>
      </c>
      <c r="G55" s="2" t="s">
        <v>194</v>
      </c>
    </row>
    <row r="57" spans="1:7" x14ac:dyDescent="0.2">
      <c r="A57" s="5" t="s">
        <v>195</v>
      </c>
      <c r="C57" s="3" t="s">
        <v>61</v>
      </c>
      <c r="E57" s="3" t="s">
        <v>61</v>
      </c>
    </row>
    <row r="58" spans="1:7" x14ac:dyDescent="0.2">
      <c r="A58" s="5" t="s">
        <v>196</v>
      </c>
      <c r="C58" s="4">
        <v>6</v>
      </c>
      <c r="E58" s="3" t="s">
        <v>61</v>
      </c>
    </row>
    <row r="59" spans="1:7" ht="14.25" x14ac:dyDescent="0.2">
      <c r="A59" s="86" t="s">
        <v>197</v>
      </c>
      <c r="C59" s="4">
        <v>7</v>
      </c>
      <c r="E59" s="4">
        <v>6</v>
      </c>
    </row>
    <row r="60" spans="1:7" ht="14.25" x14ac:dyDescent="0.2">
      <c r="A60" s="86" t="s">
        <v>198</v>
      </c>
      <c r="C60" s="4">
        <v>7</v>
      </c>
      <c r="E60" s="4">
        <v>6</v>
      </c>
    </row>
  </sheetData>
  <mergeCells count="1">
    <mergeCell ref="H16:L21"/>
  </mergeCells>
  <phoneticPr fontId="0" type="noConversion"/>
  <pageMargins left="0.43307086614173229" right="0.43307086614173229" top="0.98425196850393704" bottom="0.81" header="0.51181102362204722" footer="0.51181102362204722"/>
  <pageSetup paperSize="9" scale="93" orientation="portrait" horizontalDpi="4294967293" r:id="rId1"/>
  <headerFooter alignWithMargins="0">
    <oddHeader>&amp;A</oddHeader>
    <oddFooter>&amp;LRotterdam&amp;CNieuwe Luxor Theater&amp;R&amp;D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EF96-7F13-4A9B-841E-DFC80C37095C}">
  <dimension ref="A1:J54"/>
  <sheetViews>
    <sheetView topLeftCell="A25" workbookViewId="0">
      <selection activeCell="I42" sqref="I42:J42"/>
    </sheetView>
  </sheetViews>
  <sheetFormatPr defaultRowHeight="12.75" x14ac:dyDescent="0.2"/>
  <cols>
    <col min="1" max="1" width="9.140625" style="2"/>
    <col min="2" max="2" width="25.85546875" style="5" customWidth="1"/>
    <col min="3" max="3" width="2.7109375" style="2" customWidth="1"/>
    <col min="4" max="10" width="5.7109375" style="2" customWidth="1"/>
    <col min="11" max="16384" width="9.140625" style="2"/>
  </cols>
  <sheetData>
    <row r="1" spans="1:10" x14ac:dyDescent="0.2">
      <c r="A1" s="32" t="s">
        <v>199</v>
      </c>
    </row>
    <row r="3" spans="1:10" x14ac:dyDescent="0.2">
      <c r="A3" s="32" t="s">
        <v>200</v>
      </c>
    </row>
    <row r="4" spans="1:10" x14ac:dyDescent="0.2">
      <c r="A4" s="54"/>
      <c r="B4" s="5" t="s">
        <v>201</v>
      </c>
      <c r="D4" s="4" t="s">
        <v>29</v>
      </c>
    </row>
    <row r="5" spans="1:10" x14ac:dyDescent="0.2">
      <c r="A5" s="54"/>
      <c r="B5" s="5" t="s">
        <v>202</v>
      </c>
      <c r="D5" s="4" t="s">
        <v>29</v>
      </c>
    </row>
    <row r="6" spans="1:10" x14ac:dyDescent="0.2">
      <c r="A6" s="54"/>
      <c r="B6" s="5" t="s">
        <v>203</v>
      </c>
      <c r="D6" s="4" t="s">
        <v>29</v>
      </c>
    </row>
    <row r="7" spans="1:10" x14ac:dyDescent="0.2">
      <c r="A7" s="54"/>
      <c r="B7" s="5" t="s">
        <v>204</v>
      </c>
      <c r="D7" s="4" t="s">
        <v>29</v>
      </c>
    </row>
    <row r="8" spans="1:10" x14ac:dyDescent="0.2">
      <c r="A8" s="54"/>
      <c r="B8" s="5" t="s">
        <v>205</v>
      </c>
      <c r="D8" s="4" t="s">
        <v>29</v>
      </c>
    </row>
    <row r="9" spans="1:10" x14ac:dyDescent="0.2">
      <c r="A9" s="54"/>
      <c r="B9" s="5" t="s">
        <v>206</v>
      </c>
      <c r="D9" s="4" t="s">
        <v>29</v>
      </c>
    </row>
    <row r="10" spans="1:10" x14ac:dyDescent="0.2">
      <c r="A10" s="54"/>
      <c r="B10" s="5" t="s">
        <v>207</v>
      </c>
      <c r="D10" s="4" t="s">
        <v>29</v>
      </c>
      <c r="G10" s="2" t="s">
        <v>208</v>
      </c>
    </row>
    <row r="11" spans="1:10" x14ac:dyDescent="0.2">
      <c r="A11" s="54"/>
      <c r="B11" s="5" t="s">
        <v>209</v>
      </c>
      <c r="D11" s="4" t="s">
        <v>29</v>
      </c>
      <c r="G11" s="17"/>
      <c r="H11" s="27"/>
      <c r="I11" s="27"/>
      <c r="J11" s="28"/>
    </row>
    <row r="12" spans="1:10" x14ac:dyDescent="0.2">
      <c r="A12" s="54"/>
      <c r="B12" s="5" t="s">
        <v>210</v>
      </c>
      <c r="D12" s="4" t="s">
        <v>29</v>
      </c>
      <c r="G12" s="20"/>
      <c r="J12" s="30"/>
    </row>
    <row r="13" spans="1:10" s="57" customFormat="1" x14ac:dyDescent="0.2">
      <c r="A13" s="55"/>
      <c r="B13" s="56" t="s">
        <v>133</v>
      </c>
      <c r="D13" s="11" t="s">
        <v>29</v>
      </c>
      <c r="G13" s="58"/>
      <c r="J13" s="59"/>
    </row>
    <row r="14" spans="1:10" x14ac:dyDescent="0.2">
      <c r="A14" s="54"/>
      <c r="B14" s="5" t="s">
        <v>211</v>
      </c>
      <c r="D14" s="4" t="s">
        <v>29</v>
      </c>
      <c r="G14" s="22"/>
      <c r="H14" s="13"/>
      <c r="I14" s="13"/>
      <c r="J14" s="14"/>
    </row>
    <row r="15" spans="1:10" x14ac:dyDescent="0.2">
      <c r="A15" s="54"/>
    </row>
    <row r="16" spans="1:10" x14ac:dyDescent="0.2">
      <c r="A16" s="32" t="s">
        <v>212</v>
      </c>
    </row>
    <row r="17" spans="1:10" x14ac:dyDescent="0.2">
      <c r="A17" s="2" t="s">
        <v>213</v>
      </c>
      <c r="B17" s="5" t="s">
        <v>214</v>
      </c>
      <c r="D17" s="4" t="s">
        <v>29</v>
      </c>
    </row>
    <row r="18" spans="1:10" x14ac:dyDescent="0.2">
      <c r="A18" s="54"/>
      <c r="B18" s="5" t="s">
        <v>215</v>
      </c>
      <c r="D18" s="4"/>
      <c r="G18" s="2" t="s">
        <v>208</v>
      </c>
    </row>
    <row r="19" spans="1:10" x14ac:dyDescent="0.2">
      <c r="A19" s="54"/>
      <c r="B19" s="5" t="s">
        <v>204</v>
      </c>
      <c r="D19" s="4"/>
      <c r="G19" s="17" t="s">
        <v>216</v>
      </c>
      <c r="H19" s="27"/>
      <c r="I19" s="27"/>
      <c r="J19" s="28"/>
    </row>
    <row r="20" spans="1:10" x14ac:dyDescent="0.2">
      <c r="A20" s="54"/>
      <c r="B20" s="5" t="s">
        <v>205</v>
      </c>
      <c r="D20" s="4"/>
      <c r="G20" s="20" t="s">
        <v>217</v>
      </c>
      <c r="J20" s="30"/>
    </row>
    <row r="21" spans="1:10" x14ac:dyDescent="0.2">
      <c r="A21" s="54"/>
      <c r="B21" s="5" t="s">
        <v>206</v>
      </c>
      <c r="D21" s="4"/>
      <c r="G21" s="20" t="s">
        <v>218</v>
      </c>
      <c r="J21" s="30"/>
    </row>
    <row r="22" spans="1:10" x14ac:dyDescent="0.2">
      <c r="A22" s="54"/>
      <c r="B22" s="5" t="s">
        <v>133</v>
      </c>
      <c r="D22" s="4" t="s">
        <v>29</v>
      </c>
      <c r="G22" s="22"/>
      <c r="H22" s="13"/>
      <c r="I22" s="13"/>
      <c r="J22" s="14"/>
    </row>
    <row r="23" spans="1:10" x14ac:dyDescent="0.2">
      <c r="A23" s="54"/>
    </row>
    <row r="24" spans="1:10" x14ac:dyDescent="0.2">
      <c r="A24" s="32" t="s">
        <v>219</v>
      </c>
    </row>
    <row r="25" spans="1:10" x14ac:dyDescent="0.2">
      <c r="A25" s="54"/>
      <c r="B25" s="5" t="s">
        <v>220</v>
      </c>
      <c r="D25" s="4" t="s">
        <v>29</v>
      </c>
    </row>
    <row r="26" spans="1:10" x14ac:dyDescent="0.2">
      <c r="A26" s="54"/>
      <c r="B26" s="5" t="s">
        <v>221</v>
      </c>
      <c r="D26" s="4" t="s">
        <v>29</v>
      </c>
    </row>
    <row r="27" spans="1:10" x14ac:dyDescent="0.2">
      <c r="A27" s="54"/>
      <c r="B27" s="5" t="s">
        <v>132</v>
      </c>
      <c r="D27" s="4" t="s">
        <v>29</v>
      </c>
    </row>
    <row r="28" spans="1:10" x14ac:dyDescent="0.2">
      <c r="A28" s="54"/>
      <c r="B28" s="5" t="s">
        <v>222</v>
      </c>
      <c r="D28" s="4" t="s">
        <v>29</v>
      </c>
    </row>
    <row r="29" spans="1:10" x14ac:dyDescent="0.2">
      <c r="A29" s="54"/>
    </row>
    <row r="30" spans="1:10" x14ac:dyDescent="0.2">
      <c r="A30" s="54"/>
      <c r="B30" s="5" t="s">
        <v>223</v>
      </c>
      <c r="D30" s="4" t="s">
        <v>29</v>
      </c>
    </row>
    <row r="31" spans="1:10" x14ac:dyDescent="0.2">
      <c r="A31" s="54"/>
    </row>
    <row r="32" spans="1:10" x14ac:dyDescent="0.2">
      <c r="A32" s="54"/>
      <c r="B32" s="5" t="s">
        <v>224</v>
      </c>
      <c r="D32" s="25" t="s">
        <v>225</v>
      </c>
      <c r="E32" s="9"/>
      <c r="F32" s="10"/>
    </row>
    <row r="33" spans="1:10" x14ac:dyDescent="0.2">
      <c r="A33" s="54"/>
      <c r="B33" s="5" t="s">
        <v>226</v>
      </c>
      <c r="D33" s="36"/>
    </row>
    <row r="34" spans="1:10" x14ac:dyDescent="0.2">
      <c r="A34" s="54"/>
    </row>
    <row r="35" spans="1:10" x14ac:dyDescent="0.2">
      <c r="A35" s="32" t="s">
        <v>227</v>
      </c>
    </row>
    <row r="36" spans="1:10" x14ac:dyDescent="0.2">
      <c r="A36" s="32"/>
      <c r="I36" s="84" t="s">
        <v>228</v>
      </c>
      <c r="J36" s="84"/>
    </row>
    <row r="37" spans="1:10" x14ac:dyDescent="0.2">
      <c r="A37" s="32"/>
      <c r="B37" s="5" t="s">
        <v>229</v>
      </c>
      <c r="D37" s="25" t="s">
        <v>230</v>
      </c>
      <c r="E37" s="9"/>
      <c r="F37" s="9"/>
      <c r="G37" s="10"/>
      <c r="I37" s="80"/>
      <c r="J37" s="81"/>
    </row>
    <row r="38" spans="1:10" x14ac:dyDescent="0.2">
      <c r="A38" s="32"/>
      <c r="B38" s="5" t="s">
        <v>231</v>
      </c>
      <c r="D38" s="25" t="s">
        <v>232</v>
      </c>
      <c r="E38" s="9"/>
      <c r="F38" s="9"/>
      <c r="G38" s="10"/>
      <c r="I38" s="82"/>
      <c r="J38" s="83"/>
    </row>
    <row r="39" spans="1:10" x14ac:dyDescent="0.2">
      <c r="A39" s="32"/>
      <c r="B39" s="5" t="s">
        <v>233</v>
      </c>
      <c r="D39" s="8">
        <v>12</v>
      </c>
      <c r="E39" s="9"/>
      <c r="F39" s="9"/>
      <c r="G39" s="10"/>
      <c r="I39" s="174" t="s">
        <v>234</v>
      </c>
      <c r="J39" s="175"/>
    </row>
    <row r="40" spans="1:10" x14ac:dyDescent="0.2">
      <c r="A40" s="32"/>
      <c r="B40" s="5" t="s">
        <v>235</v>
      </c>
      <c r="D40" s="25"/>
      <c r="E40" s="9"/>
      <c r="F40" s="9"/>
      <c r="G40" s="10"/>
      <c r="I40" s="82"/>
      <c r="J40" s="83"/>
    </row>
    <row r="41" spans="1:10" x14ac:dyDescent="0.2">
      <c r="A41" s="32"/>
      <c r="B41" s="5" t="s">
        <v>236</v>
      </c>
      <c r="D41" s="25" t="s">
        <v>237</v>
      </c>
      <c r="E41" s="9"/>
      <c r="F41" s="9"/>
      <c r="G41" s="10"/>
      <c r="I41" s="174" t="s">
        <v>238</v>
      </c>
      <c r="J41" s="175"/>
    </row>
    <row r="42" spans="1:10" x14ac:dyDescent="0.2">
      <c r="A42" s="32"/>
      <c r="B42" s="5" t="s">
        <v>239</v>
      </c>
      <c r="D42" s="25" t="s">
        <v>237</v>
      </c>
      <c r="E42" s="9"/>
      <c r="F42" s="9"/>
      <c r="G42" s="10"/>
      <c r="I42" s="174" t="s">
        <v>240</v>
      </c>
      <c r="J42" s="175"/>
    </row>
    <row r="43" spans="1:10" x14ac:dyDescent="0.2">
      <c r="A43" s="32"/>
    </row>
    <row r="45" spans="1:10" x14ac:dyDescent="0.2">
      <c r="A45" s="32" t="s">
        <v>241</v>
      </c>
    </row>
    <row r="46" spans="1:10" x14ac:dyDescent="0.2">
      <c r="B46" s="5" t="s">
        <v>242</v>
      </c>
      <c r="D46" s="135" t="s">
        <v>243</v>
      </c>
      <c r="E46" s="157"/>
      <c r="F46" s="157"/>
      <c r="G46" s="157"/>
      <c r="H46" s="157"/>
      <c r="I46" s="157"/>
      <c r="J46" s="136"/>
    </row>
    <row r="47" spans="1:10" x14ac:dyDescent="0.2">
      <c r="B47" s="5" t="s">
        <v>244</v>
      </c>
      <c r="D47" s="135"/>
      <c r="E47" s="157"/>
      <c r="F47" s="157"/>
      <c r="G47" s="157"/>
      <c r="H47" s="157"/>
      <c r="I47" s="157"/>
      <c r="J47" s="136"/>
    </row>
    <row r="48" spans="1:10" x14ac:dyDescent="0.2">
      <c r="B48" s="5" t="s">
        <v>245</v>
      </c>
      <c r="D48" s="4" t="s">
        <v>29</v>
      </c>
    </row>
    <row r="49" spans="2:10" x14ac:dyDescent="0.2">
      <c r="B49" s="5" t="s">
        <v>246</v>
      </c>
      <c r="D49" s="4" t="s">
        <v>29</v>
      </c>
    </row>
    <row r="50" spans="2:10" x14ac:dyDescent="0.2">
      <c r="B50" s="5" t="s">
        <v>247</v>
      </c>
      <c r="D50" s="4" t="s">
        <v>153</v>
      </c>
    </row>
    <row r="52" spans="2:10" x14ac:dyDescent="0.2">
      <c r="B52" s="5" t="s">
        <v>248</v>
      </c>
      <c r="D52" s="176" t="s">
        <v>61</v>
      </c>
      <c r="E52" s="177"/>
      <c r="F52" s="177"/>
      <c r="G52" s="177"/>
      <c r="H52" s="177"/>
      <c r="I52" s="177"/>
      <c r="J52" s="178"/>
    </row>
    <row r="53" spans="2:10" x14ac:dyDescent="0.2">
      <c r="B53" s="5" t="s">
        <v>249</v>
      </c>
      <c r="D53" s="176" t="s">
        <v>61</v>
      </c>
      <c r="E53" s="177"/>
      <c r="F53" s="177"/>
      <c r="G53" s="177"/>
      <c r="H53" s="177"/>
      <c r="I53" s="177"/>
      <c r="J53" s="178"/>
    </row>
    <row r="54" spans="2:10" x14ac:dyDescent="0.2">
      <c r="B54" s="5" t="s">
        <v>250</v>
      </c>
      <c r="D54" s="176" t="s">
        <v>61</v>
      </c>
      <c r="E54" s="177"/>
      <c r="F54" s="177"/>
      <c r="G54" s="177"/>
      <c r="H54" s="177"/>
      <c r="I54" s="177"/>
      <c r="J54" s="178"/>
    </row>
  </sheetData>
  <mergeCells count="8">
    <mergeCell ref="I41:J41"/>
    <mergeCell ref="I39:J39"/>
    <mergeCell ref="I42:J42"/>
    <mergeCell ref="D54:J54"/>
    <mergeCell ref="D47:J47"/>
    <mergeCell ref="D46:J46"/>
    <mergeCell ref="D52:J52"/>
    <mergeCell ref="D53:J53"/>
  </mergeCells>
  <phoneticPr fontId="0" type="noConversion"/>
  <pageMargins left="0.43307086614173229" right="0.43307086614173229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&amp;LRotterdam&amp;CNieuwe Luxor Theater&amp;R&amp;D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B5CE4-AFAB-459C-A486-932108990EF3}">
  <dimension ref="A1:I28"/>
  <sheetViews>
    <sheetView workbookViewId="0">
      <selection activeCell="G38" sqref="G38"/>
    </sheetView>
  </sheetViews>
  <sheetFormatPr defaultRowHeight="12.75" x14ac:dyDescent="0.2"/>
  <cols>
    <col min="1" max="1" width="9.140625" style="2"/>
    <col min="2" max="2" width="23" style="5" customWidth="1"/>
    <col min="3" max="3" width="2.7109375" style="2" customWidth="1"/>
    <col min="4" max="8" width="7.7109375" style="2" customWidth="1"/>
    <col min="9" max="16384" width="9.140625" style="2"/>
  </cols>
  <sheetData>
    <row r="1" spans="1:9" x14ac:dyDescent="0.2">
      <c r="A1" s="32" t="s">
        <v>251</v>
      </c>
    </row>
    <row r="3" spans="1:9" x14ac:dyDescent="0.2">
      <c r="B3" s="53" t="s">
        <v>252</v>
      </c>
    </row>
    <row r="4" spans="1:9" x14ac:dyDescent="0.2">
      <c r="B4" s="5" t="s">
        <v>253</v>
      </c>
      <c r="D4" s="135" t="s">
        <v>29</v>
      </c>
      <c r="E4" s="136"/>
    </row>
    <row r="5" spans="1:9" x14ac:dyDescent="0.2">
      <c r="B5" s="5" t="s">
        <v>254</v>
      </c>
      <c r="D5" s="135" t="s">
        <v>255</v>
      </c>
      <c r="E5" s="136"/>
    </row>
    <row r="6" spans="1:9" x14ac:dyDescent="0.2">
      <c r="B6" s="5" t="s">
        <v>256</v>
      </c>
      <c r="D6" s="135" t="s">
        <v>257</v>
      </c>
      <c r="E6" s="136"/>
    </row>
    <row r="7" spans="1:9" x14ac:dyDescent="0.2">
      <c r="B7" s="5" t="s">
        <v>258</v>
      </c>
      <c r="D7" s="135" t="s">
        <v>259</v>
      </c>
      <c r="E7" s="136"/>
    </row>
    <row r="9" spans="1:9" x14ac:dyDescent="0.2">
      <c r="B9" s="53" t="s">
        <v>251</v>
      </c>
    </row>
    <row r="10" spans="1:9" x14ac:dyDescent="0.2">
      <c r="B10" s="5" t="s">
        <v>260</v>
      </c>
      <c r="D10" s="2" t="s">
        <v>163</v>
      </c>
      <c r="E10" s="2" t="s">
        <v>76</v>
      </c>
      <c r="F10" s="2" t="s">
        <v>73</v>
      </c>
      <c r="G10" s="2" t="s">
        <v>261</v>
      </c>
      <c r="H10" s="2" t="s">
        <v>262</v>
      </c>
      <c r="I10" s="2" t="s">
        <v>263</v>
      </c>
    </row>
    <row r="11" spans="1:9" x14ac:dyDescent="0.2">
      <c r="B11" s="5" t="s">
        <v>264</v>
      </c>
      <c r="D11" s="4" t="s">
        <v>265</v>
      </c>
      <c r="E11" s="4">
        <v>1200</v>
      </c>
      <c r="F11" s="4">
        <v>400</v>
      </c>
      <c r="G11" s="4" t="s">
        <v>266</v>
      </c>
      <c r="H11" s="4"/>
    </row>
    <row r="12" spans="1:9" x14ac:dyDescent="0.2">
      <c r="B12" s="5" t="s">
        <v>267</v>
      </c>
      <c r="D12" s="4">
        <v>8</v>
      </c>
      <c r="E12" s="4">
        <v>500</v>
      </c>
      <c r="F12" s="4">
        <v>2200</v>
      </c>
      <c r="G12" s="4" t="s">
        <v>266</v>
      </c>
      <c r="H12" s="4"/>
    </row>
    <row r="13" spans="1:9" x14ac:dyDescent="0.2">
      <c r="B13" s="5" t="s">
        <v>268</v>
      </c>
      <c r="D13" s="4"/>
      <c r="E13" s="4"/>
      <c r="F13" s="4"/>
      <c r="G13" s="4"/>
      <c r="H13" s="4"/>
      <c r="I13" s="4"/>
    </row>
    <row r="14" spans="1:9" x14ac:dyDescent="0.2">
      <c r="B14" s="5" t="s">
        <v>269</v>
      </c>
      <c r="D14" s="4" t="s">
        <v>270</v>
      </c>
      <c r="E14" s="4">
        <v>1200</v>
      </c>
      <c r="F14" s="4">
        <v>450</v>
      </c>
      <c r="G14" s="4" t="s">
        <v>266</v>
      </c>
      <c r="H14" s="4"/>
      <c r="I14" s="4" t="s">
        <v>153</v>
      </c>
    </row>
    <row r="15" spans="1:9" x14ac:dyDescent="0.2">
      <c r="B15" s="5" t="s">
        <v>269</v>
      </c>
      <c r="D15" s="4">
        <v>1</v>
      </c>
      <c r="E15" s="4">
        <v>1000</v>
      </c>
      <c r="F15" s="4">
        <v>2200</v>
      </c>
      <c r="G15" s="4" t="s">
        <v>266</v>
      </c>
      <c r="H15" s="4"/>
      <c r="I15" s="4" t="s">
        <v>153</v>
      </c>
    </row>
    <row r="16" spans="1:9" x14ac:dyDescent="0.2">
      <c r="B16" s="5" t="s">
        <v>271</v>
      </c>
      <c r="D16" s="4">
        <v>1</v>
      </c>
      <c r="E16" s="4">
        <v>1200</v>
      </c>
      <c r="F16" s="4">
        <v>2200</v>
      </c>
      <c r="G16" s="4"/>
      <c r="H16" s="4"/>
    </row>
    <row r="17" spans="2:8" x14ac:dyDescent="0.2">
      <c r="B17" s="5" t="s">
        <v>272</v>
      </c>
      <c r="D17" s="4"/>
      <c r="E17" s="4"/>
      <c r="F17" s="4"/>
      <c r="G17" s="4"/>
      <c r="H17" s="4"/>
    </row>
    <row r="18" spans="2:8" x14ac:dyDescent="0.2">
      <c r="B18" s="5" t="s">
        <v>272</v>
      </c>
      <c r="D18" s="4">
        <v>1</v>
      </c>
      <c r="E18" s="4">
        <v>1120</v>
      </c>
      <c r="F18" s="4">
        <v>2200</v>
      </c>
      <c r="G18" s="4" t="s">
        <v>266</v>
      </c>
      <c r="H18" s="4"/>
    </row>
    <row r="19" spans="2:8" x14ac:dyDescent="0.2">
      <c r="B19" s="5" t="s">
        <v>77</v>
      </c>
      <c r="D19" s="4"/>
      <c r="E19" s="4"/>
      <c r="F19" s="4"/>
      <c r="G19" s="4" t="s">
        <v>266</v>
      </c>
      <c r="H19" s="4"/>
    </row>
    <row r="21" spans="2:8" x14ac:dyDescent="0.2">
      <c r="B21" s="53" t="s">
        <v>273</v>
      </c>
    </row>
    <row r="22" spans="2:8" x14ac:dyDescent="0.2">
      <c r="B22" s="5" t="s">
        <v>261</v>
      </c>
      <c r="D22" s="4" t="s">
        <v>266</v>
      </c>
    </row>
    <row r="23" spans="2:8" x14ac:dyDescent="0.2">
      <c r="B23" s="5" t="s">
        <v>274</v>
      </c>
      <c r="D23" s="4"/>
    </row>
    <row r="25" spans="2:8" x14ac:dyDescent="0.2">
      <c r="B25" s="53" t="s">
        <v>113</v>
      </c>
      <c r="D25" s="137"/>
      <c r="E25" s="138"/>
      <c r="F25" s="138"/>
      <c r="G25" s="138"/>
      <c r="H25" s="139"/>
    </row>
    <row r="26" spans="2:8" x14ac:dyDescent="0.2">
      <c r="D26" s="140"/>
      <c r="E26" s="141"/>
      <c r="F26" s="141"/>
      <c r="G26" s="141"/>
      <c r="H26" s="142"/>
    </row>
    <row r="27" spans="2:8" x14ac:dyDescent="0.2">
      <c r="D27" s="140"/>
      <c r="E27" s="141"/>
      <c r="F27" s="141"/>
      <c r="G27" s="141"/>
      <c r="H27" s="142"/>
    </row>
    <row r="28" spans="2:8" x14ac:dyDescent="0.2">
      <c r="D28" s="143"/>
      <c r="E28" s="144"/>
      <c r="F28" s="144"/>
      <c r="G28" s="144"/>
      <c r="H28" s="145"/>
    </row>
  </sheetData>
  <mergeCells count="5">
    <mergeCell ref="D4:E4"/>
    <mergeCell ref="D25:H28"/>
    <mergeCell ref="D7:E7"/>
    <mergeCell ref="D6:E6"/>
    <mergeCell ref="D5:E5"/>
  </mergeCells>
  <phoneticPr fontId="0" type="noConversion"/>
  <pageMargins left="0.43307086614173229" right="0.43307086614173229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&amp;LRotterdam&amp;CNieuwe Luxor Theater&amp;R&amp;D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095D1-E43E-472E-8CD7-DDA0229784FA}">
  <dimension ref="A1:I31"/>
  <sheetViews>
    <sheetView topLeftCell="A12" workbookViewId="0">
      <selection activeCell="F18" sqref="F18"/>
    </sheetView>
  </sheetViews>
  <sheetFormatPr defaultRowHeight="12.75" x14ac:dyDescent="0.2"/>
  <cols>
    <col min="1" max="1" width="9.140625" style="2"/>
    <col min="2" max="2" width="30.140625" style="5" customWidth="1"/>
    <col min="3" max="3" width="2.7109375" style="2" customWidth="1"/>
    <col min="4" max="9" width="5.7109375" style="2" customWidth="1"/>
    <col min="10" max="16384" width="9.140625" style="2"/>
  </cols>
  <sheetData>
    <row r="1" spans="1:9" x14ac:dyDescent="0.2">
      <c r="A1" s="32" t="s">
        <v>275</v>
      </c>
    </row>
    <row r="3" spans="1:9" x14ac:dyDescent="0.2">
      <c r="B3" s="5" t="s">
        <v>276</v>
      </c>
      <c r="D3" s="4" t="s">
        <v>29</v>
      </c>
    </row>
    <row r="4" spans="1:9" x14ac:dyDescent="0.2">
      <c r="B4" s="5" t="s">
        <v>277</v>
      </c>
      <c r="D4" s="4" t="s">
        <v>29</v>
      </c>
      <c r="F4" s="135" t="s">
        <v>278</v>
      </c>
      <c r="G4" s="157"/>
      <c r="H4" s="157"/>
      <c r="I4" s="136"/>
    </row>
    <row r="6" spans="1:9" x14ac:dyDescent="0.2">
      <c r="B6" s="5" t="s">
        <v>279</v>
      </c>
      <c r="D6" s="4" t="s">
        <v>29</v>
      </c>
      <c r="F6" s="135" t="s">
        <v>280</v>
      </c>
      <c r="G6" s="157"/>
      <c r="H6" s="157"/>
      <c r="I6" s="136"/>
    </row>
    <row r="7" spans="1:9" x14ac:dyDescent="0.2">
      <c r="F7" s="135" t="s">
        <v>281</v>
      </c>
      <c r="G7" s="157"/>
      <c r="H7" s="157"/>
      <c r="I7" s="136"/>
    </row>
    <row r="8" spans="1:9" x14ac:dyDescent="0.2">
      <c r="F8" s="135" t="s">
        <v>282</v>
      </c>
      <c r="G8" s="157"/>
      <c r="H8" s="157"/>
      <c r="I8" s="136"/>
    </row>
    <row r="9" spans="1:9" x14ac:dyDescent="0.2">
      <c r="F9" s="135" t="s">
        <v>283</v>
      </c>
      <c r="G9" s="157"/>
      <c r="H9" s="157"/>
      <c r="I9" s="136"/>
    </row>
    <row r="11" spans="1:9" x14ac:dyDescent="0.2">
      <c r="B11" s="5" t="s">
        <v>284</v>
      </c>
      <c r="D11" s="4" t="s">
        <v>29</v>
      </c>
      <c r="F11" s="135" t="s">
        <v>281</v>
      </c>
      <c r="G11" s="157"/>
      <c r="H11" s="157"/>
      <c r="I11" s="136"/>
    </row>
    <row r="12" spans="1:9" x14ac:dyDescent="0.2">
      <c r="F12" s="135" t="s">
        <v>285</v>
      </c>
      <c r="G12" s="157"/>
      <c r="H12" s="157"/>
      <c r="I12" s="136"/>
    </row>
    <row r="13" spans="1:9" x14ac:dyDescent="0.2">
      <c r="B13" s="5" t="s">
        <v>286</v>
      </c>
      <c r="D13" s="4" t="s">
        <v>29</v>
      </c>
      <c r="F13" s="135" t="s">
        <v>285</v>
      </c>
      <c r="G13" s="157"/>
      <c r="H13" s="157"/>
      <c r="I13" s="136"/>
    </row>
    <row r="15" spans="1:9" x14ac:dyDescent="0.2">
      <c r="B15" s="5" t="s">
        <v>287</v>
      </c>
      <c r="D15" s="4" t="s">
        <v>29</v>
      </c>
      <c r="F15" s="179" t="s">
        <v>288</v>
      </c>
      <c r="G15" s="179"/>
      <c r="H15" s="180"/>
      <c r="I15" s="4" t="s">
        <v>29</v>
      </c>
    </row>
    <row r="19" spans="2:9" x14ac:dyDescent="0.2">
      <c r="B19" s="5" t="s">
        <v>289</v>
      </c>
      <c r="D19" s="4" t="s">
        <v>29</v>
      </c>
      <c r="F19"/>
      <c r="G19"/>
      <c r="H19"/>
      <c r="I19"/>
    </row>
    <row r="20" spans="2:9" x14ac:dyDescent="0.2">
      <c r="B20" s="5" t="s">
        <v>290</v>
      </c>
      <c r="D20" s="4" t="s">
        <v>29</v>
      </c>
    </row>
    <row r="21" spans="2:9" x14ac:dyDescent="0.2">
      <c r="B21" s="5" t="s">
        <v>291</v>
      </c>
      <c r="D21" s="4" t="s">
        <v>153</v>
      </c>
    </row>
    <row r="22" spans="2:9" x14ac:dyDescent="0.2">
      <c r="B22" s="5" t="s">
        <v>292</v>
      </c>
      <c r="D22" s="4" t="s">
        <v>29</v>
      </c>
    </row>
    <row r="23" spans="2:9" x14ac:dyDescent="0.2">
      <c r="B23" s="5" t="s">
        <v>293</v>
      </c>
      <c r="D23" s="4" t="s">
        <v>29</v>
      </c>
    </row>
    <row r="24" spans="2:9" x14ac:dyDescent="0.2">
      <c r="B24" s="5" t="s">
        <v>294</v>
      </c>
      <c r="D24" s="4" t="s">
        <v>29</v>
      </c>
    </row>
    <row r="25" spans="2:9" x14ac:dyDescent="0.2">
      <c r="B25" s="5" t="s">
        <v>295</v>
      </c>
      <c r="D25" s="4" t="s">
        <v>29</v>
      </c>
    </row>
    <row r="29" spans="2:9" x14ac:dyDescent="0.2">
      <c r="D29" s="17" t="s">
        <v>296</v>
      </c>
      <c r="E29" s="27"/>
      <c r="F29" s="27"/>
      <c r="G29" s="27"/>
      <c r="H29" s="27"/>
      <c r="I29" s="28"/>
    </row>
    <row r="30" spans="2:9" x14ac:dyDescent="0.2">
      <c r="D30" s="20" t="s">
        <v>297</v>
      </c>
      <c r="I30" s="30"/>
    </row>
    <row r="31" spans="2:9" x14ac:dyDescent="0.2">
      <c r="D31" s="22"/>
      <c r="E31" s="13"/>
      <c r="F31" s="13"/>
      <c r="G31" s="13"/>
      <c r="H31" s="13"/>
      <c r="I31" s="14"/>
    </row>
  </sheetData>
  <mergeCells count="9">
    <mergeCell ref="F4:I4"/>
    <mergeCell ref="F6:I6"/>
    <mergeCell ref="F7:I7"/>
    <mergeCell ref="F8:I8"/>
    <mergeCell ref="F15:H15"/>
    <mergeCell ref="F9:I9"/>
    <mergeCell ref="F11:I11"/>
    <mergeCell ref="F12:I12"/>
    <mergeCell ref="F13:I13"/>
  </mergeCells>
  <phoneticPr fontId="0" type="noConversion"/>
  <pageMargins left="0.43307086614173229" right="0.43307086614173229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&amp;LRotterdam&amp;CNieuwe Luxor Theater&amp;R&amp;D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9B252-1119-486E-9DE9-ABD0C5539842}">
  <dimension ref="A1:I12"/>
  <sheetViews>
    <sheetView workbookViewId="0">
      <selection activeCell="D5" sqref="D5"/>
    </sheetView>
  </sheetViews>
  <sheetFormatPr defaultRowHeight="12.75" x14ac:dyDescent="0.2"/>
  <cols>
    <col min="1" max="1" width="9.140625" style="2"/>
    <col min="2" max="2" width="19.28515625" style="5" customWidth="1"/>
    <col min="3" max="3" width="2.7109375" style="2" customWidth="1"/>
    <col min="4" max="4" width="5.7109375" style="1" customWidth="1"/>
    <col min="5" max="9" width="5.7109375" style="2" customWidth="1"/>
    <col min="10" max="16384" width="9.140625" style="2"/>
  </cols>
  <sheetData>
    <row r="1" spans="1:9" x14ac:dyDescent="0.2">
      <c r="A1" s="32" t="s">
        <v>298</v>
      </c>
    </row>
    <row r="2" spans="1:9" x14ac:dyDescent="0.2">
      <c r="B2" s="5" t="s">
        <v>299</v>
      </c>
      <c r="D2" s="47" t="s">
        <v>300</v>
      </c>
    </row>
    <row r="3" spans="1:9" x14ac:dyDescent="0.2">
      <c r="B3" s="5" t="s">
        <v>301</v>
      </c>
      <c r="D3" s="48" t="s">
        <v>302</v>
      </c>
    </row>
    <row r="4" spans="1:9" x14ac:dyDescent="0.2">
      <c r="B4" s="5" t="s">
        <v>303</v>
      </c>
      <c r="D4" s="49">
        <v>1200</v>
      </c>
    </row>
    <row r="6" spans="1:9" x14ac:dyDescent="0.2">
      <c r="B6" s="5" t="s">
        <v>304</v>
      </c>
      <c r="D6" s="68">
        <v>2</v>
      </c>
    </row>
    <row r="9" spans="1:9" x14ac:dyDescent="0.2">
      <c r="B9" s="5" t="s">
        <v>57</v>
      </c>
      <c r="D9" s="26"/>
      <c r="E9" s="27"/>
      <c r="F9" s="27"/>
      <c r="G9" s="27"/>
      <c r="H9" s="27"/>
      <c r="I9" s="50"/>
    </row>
    <row r="10" spans="1:9" x14ac:dyDescent="0.2">
      <c r="D10" s="29"/>
      <c r="I10" s="51"/>
    </row>
    <row r="11" spans="1:9" x14ac:dyDescent="0.2">
      <c r="D11" s="29"/>
      <c r="I11" s="51"/>
    </row>
    <row r="12" spans="1:9" x14ac:dyDescent="0.2">
      <c r="D12" s="12"/>
      <c r="E12" s="13"/>
      <c r="F12" s="13"/>
      <c r="G12" s="13"/>
      <c r="H12" s="13"/>
      <c r="I12" s="52"/>
    </row>
  </sheetData>
  <phoneticPr fontId="0" type="noConversion"/>
  <pageMargins left="0.43307086614173229" right="0.43307086614173229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&amp;LRotterdam&amp;CNieuwe Luxor Theater&amp;R&amp;D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1C86E-2F2F-4A40-947C-BDDC15DD1C49}">
  <dimension ref="A1:I84"/>
  <sheetViews>
    <sheetView workbookViewId="0">
      <selection activeCell="D3" sqref="D3"/>
    </sheetView>
  </sheetViews>
  <sheetFormatPr defaultRowHeight="12.75" x14ac:dyDescent="0.2"/>
  <cols>
    <col min="1" max="1" width="9.140625" style="2"/>
    <col min="2" max="2" width="25.5703125" style="5" customWidth="1"/>
    <col min="3" max="3" width="2.7109375" style="2" customWidth="1"/>
    <col min="4" max="10" width="7.85546875" style="2" customWidth="1"/>
    <col min="11" max="16384" width="9.140625" style="2"/>
  </cols>
  <sheetData>
    <row r="1" spans="1:9" x14ac:dyDescent="0.2">
      <c r="A1" s="32" t="s">
        <v>305</v>
      </c>
    </row>
    <row r="2" spans="1:9" x14ac:dyDescent="0.2">
      <c r="B2" s="5" t="s">
        <v>306</v>
      </c>
      <c r="D2" s="25" t="s">
        <v>307</v>
      </c>
      <c r="E2" s="9"/>
      <c r="F2" s="9"/>
      <c r="G2" s="9"/>
      <c r="H2" s="9"/>
      <c r="I2" s="10"/>
    </row>
    <row r="3" spans="1:9" x14ac:dyDescent="0.2">
      <c r="B3" s="5" t="s">
        <v>308</v>
      </c>
      <c r="D3" s="25" t="s">
        <v>309</v>
      </c>
      <c r="E3" s="9"/>
      <c r="F3" s="9"/>
      <c r="G3" s="9"/>
      <c r="H3" s="9"/>
      <c r="I3" s="10"/>
    </row>
    <row r="4" spans="1:9" x14ac:dyDescent="0.2">
      <c r="B4" s="5" t="s">
        <v>310</v>
      </c>
      <c r="D4" s="25" t="s">
        <v>311</v>
      </c>
      <c r="E4" s="9"/>
      <c r="F4" s="9"/>
      <c r="G4" s="9"/>
      <c r="H4" s="9"/>
      <c r="I4" s="10"/>
    </row>
    <row r="5" spans="1:9" x14ac:dyDescent="0.2">
      <c r="B5" s="5" t="s">
        <v>312</v>
      </c>
      <c r="D5" s="126" t="s">
        <v>313</v>
      </c>
    </row>
    <row r="6" spans="1:9" x14ac:dyDescent="0.2">
      <c r="B6" s="5" t="s">
        <v>314</v>
      </c>
      <c r="D6" s="4" t="s">
        <v>47</v>
      </c>
    </row>
    <row r="8" spans="1:9" x14ac:dyDescent="0.2">
      <c r="A8" s="32" t="s">
        <v>315</v>
      </c>
    </row>
    <row r="9" spans="1:9" x14ac:dyDescent="0.2">
      <c r="B9" s="5" t="s">
        <v>75</v>
      </c>
      <c r="D9" s="4">
        <v>240</v>
      </c>
      <c r="E9" s="2" t="s">
        <v>74</v>
      </c>
    </row>
    <row r="10" spans="1:9" x14ac:dyDescent="0.2">
      <c r="B10" s="5" t="s">
        <v>43</v>
      </c>
      <c r="D10" s="4">
        <v>23300</v>
      </c>
      <c r="E10" s="2" t="s">
        <v>74</v>
      </c>
    </row>
    <row r="12" spans="1:9" x14ac:dyDescent="0.2">
      <c r="A12" s="32" t="s">
        <v>316</v>
      </c>
    </row>
    <row r="13" spans="1:9" x14ac:dyDescent="0.2">
      <c r="A13" s="32"/>
    </row>
    <row r="14" spans="1:9" x14ac:dyDescent="0.2">
      <c r="A14" s="32"/>
      <c r="B14" s="1" t="s">
        <v>317</v>
      </c>
      <c r="D14" s="4" t="s">
        <v>318</v>
      </c>
    </row>
    <row r="15" spans="1:9" x14ac:dyDescent="0.2">
      <c r="A15" s="32"/>
    </row>
    <row r="16" spans="1:9" x14ac:dyDescent="0.2">
      <c r="B16" s="5" t="s">
        <v>319</v>
      </c>
      <c r="D16" s="4">
        <v>1100</v>
      </c>
      <c r="E16" s="2" t="s">
        <v>74</v>
      </c>
    </row>
    <row r="17" spans="2:9" x14ac:dyDescent="0.2">
      <c r="B17" s="5" t="s">
        <v>79</v>
      </c>
      <c r="D17" s="4">
        <v>1100</v>
      </c>
      <c r="E17" s="2" t="s">
        <v>74</v>
      </c>
    </row>
    <row r="19" spans="2:9" x14ac:dyDescent="0.2">
      <c r="B19" s="5" t="s">
        <v>81</v>
      </c>
      <c r="D19" s="4">
        <f>SUM(D16:D17)</f>
        <v>2200</v>
      </c>
      <c r="E19" s="2" t="s">
        <v>74</v>
      </c>
    </row>
    <row r="21" spans="2:9" x14ac:dyDescent="0.2">
      <c r="B21" s="5" t="s">
        <v>320</v>
      </c>
      <c r="D21" s="4">
        <v>48.3</v>
      </c>
      <c r="E21" s="2" t="s">
        <v>321</v>
      </c>
    </row>
    <row r="22" spans="2:9" x14ac:dyDescent="0.2">
      <c r="B22" s="5" t="s">
        <v>322</v>
      </c>
      <c r="D22" s="4"/>
    </row>
    <row r="24" spans="2:9" x14ac:dyDescent="0.2">
      <c r="B24" s="5" t="s">
        <v>323</v>
      </c>
      <c r="D24" s="4">
        <v>79</v>
      </c>
    </row>
    <row r="25" spans="2:9" x14ac:dyDescent="0.2">
      <c r="B25" s="5" t="s">
        <v>324</v>
      </c>
      <c r="D25" s="4">
        <v>500</v>
      </c>
      <c r="E25" s="2" t="s">
        <v>325</v>
      </c>
      <c r="F25" s="2" t="s">
        <v>326</v>
      </c>
    </row>
    <row r="26" spans="2:9" x14ac:dyDescent="0.2">
      <c r="B26" s="5" t="s">
        <v>327</v>
      </c>
      <c r="D26" s="4">
        <v>250</v>
      </c>
      <c r="E26" s="2" t="s">
        <v>325</v>
      </c>
      <c r="F26" s="181" t="s">
        <v>328</v>
      </c>
      <c r="G26" s="182"/>
      <c r="H26" s="182"/>
      <c r="I26" s="183"/>
    </row>
    <row r="27" spans="2:9" x14ac:dyDescent="0.2">
      <c r="B27" s="5" t="s">
        <v>329</v>
      </c>
      <c r="D27" s="4">
        <v>250</v>
      </c>
      <c r="E27" s="2" t="s">
        <v>325</v>
      </c>
      <c r="F27" s="184" t="s">
        <v>330</v>
      </c>
      <c r="G27" s="179"/>
      <c r="H27" s="179"/>
      <c r="I27" s="180"/>
    </row>
    <row r="28" spans="2:9" x14ac:dyDescent="0.2">
      <c r="B28" s="5" t="s">
        <v>331</v>
      </c>
      <c r="D28" s="4">
        <v>7</v>
      </c>
      <c r="F28" s="184" t="s">
        <v>332</v>
      </c>
      <c r="G28" s="179"/>
      <c r="H28" s="179"/>
      <c r="I28" s="180"/>
    </row>
    <row r="29" spans="2:9" x14ac:dyDescent="0.2">
      <c r="B29" s="5" t="s">
        <v>333</v>
      </c>
      <c r="D29" s="4">
        <v>3350</v>
      </c>
      <c r="E29" s="2" t="s">
        <v>321</v>
      </c>
      <c r="F29" s="185"/>
      <c r="G29" s="186"/>
      <c r="H29" s="186"/>
      <c r="I29" s="187"/>
    </row>
    <row r="31" spans="2:9" x14ac:dyDescent="0.2">
      <c r="B31" s="5" t="s">
        <v>334</v>
      </c>
      <c r="D31" s="4" t="s">
        <v>29</v>
      </c>
    </row>
    <row r="33" spans="1:9" x14ac:dyDescent="0.2">
      <c r="B33" s="5" t="s">
        <v>335</v>
      </c>
      <c r="D33" s="135" t="s">
        <v>336</v>
      </c>
      <c r="E33" s="157"/>
      <c r="F33" s="157"/>
      <c r="G33" s="157"/>
      <c r="H33" s="157"/>
      <c r="I33" s="136"/>
    </row>
    <row r="36" spans="1:9" x14ac:dyDescent="0.2">
      <c r="A36" s="6" t="s">
        <v>337</v>
      </c>
    </row>
    <row r="37" spans="1:9" x14ac:dyDescent="0.2">
      <c r="D37" s="2" t="s">
        <v>338</v>
      </c>
      <c r="E37" s="2" t="s">
        <v>339</v>
      </c>
      <c r="F37" s="2" t="s">
        <v>340</v>
      </c>
      <c r="G37" s="2" t="s">
        <v>341</v>
      </c>
    </row>
    <row r="38" spans="1:9" x14ac:dyDescent="0.2">
      <c r="B38" s="5" t="s">
        <v>342</v>
      </c>
      <c r="D38" s="4">
        <v>1230</v>
      </c>
      <c r="E38" s="4">
        <v>1302</v>
      </c>
      <c r="F38" s="4">
        <v>1230</v>
      </c>
      <c r="G38" s="4">
        <v>1302</v>
      </c>
    </row>
    <row r="39" spans="1:9" x14ac:dyDescent="0.2">
      <c r="B39" s="5" t="s">
        <v>343</v>
      </c>
      <c r="D39" s="4">
        <v>40</v>
      </c>
      <c r="E39" s="4">
        <v>40</v>
      </c>
      <c r="F39" s="4">
        <v>40</v>
      </c>
      <c r="G39" s="4">
        <v>40</v>
      </c>
    </row>
    <row r="40" spans="1:9" x14ac:dyDescent="0.2">
      <c r="B40" s="5" t="s">
        <v>344</v>
      </c>
      <c r="D40" s="4">
        <v>1680</v>
      </c>
      <c r="E40" s="4">
        <v>1726</v>
      </c>
      <c r="F40" s="4">
        <v>1680</v>
      </c>
      <c r="G40" s="4">
        <v>1726</v>
      </c>
    </row>
    <row r="41" spans="1:9" x14ac:dyDescent="0.2">
      <c r="B41" s="5" t="s">
        <v>345</v>
      </c>
      <c r="D41" s="4"/>
      <c r="E41" s="4">
        <f>D10/10</f>
        <v>2330</v>
      </c>
      <c r="F41" s="4"/>
      <c r="G41" s="4">
        <f>D10/10</f>
        <v>2330</v>
      </c>
    </row>
    <row r="42" spans="1:9" x14ac:dyDescent="0.2">
      <c r="B42" s="5" t="s">
        <v>346</v>
      </c>
      <c r="D42" s="4">
        <v>500</v>
      </c>
      <c r="E42" s="4">
        <v>500</v>
      </c>
      <c r="F42" s="4">
        <v>500</v>
      </c>
      <c r="G42" s="4">
        <v>500</v>
      </c>
      <c r="H42" s="2" t="s">
        <v>325</v>
      </c>
    </row>
    <row r="43" spans="1:9" x14ac:dyDescent="0.2">
      <c r="B43" s="5" t="s">
        <v>310</v>
      </c>
      <c r="D43" s="4" t="s">
        <v>347</v>
      </c>
      <c r="E43" s="4" t="s">
        <v>348</v>
      </c>
      <c r="F43" s="4" t="s">
        <v>349</v>
      </c>
      <c r="G43" s="4" t="s">
        <v>348</v>
      </c>
    </row>
    <row r="45" spans="1:9" x14ac:dyDescent="0.2">
      <c r="D45" s="2" t="s">
        <v>350</v>
      </c>
    </row>
    <row r="47" spans="1:9" x14ac:dyDescent="0.2">
      <c r="A47" s="32" t="s">
        <v>351</v>
      </c>
    </row>
    <row r="48" spans="1:9" x14ac:dyDescent="0.2">
      <c r="A48" s="32"/>
      <c r="D48" s="195" t="s">
        <v>352</v>
      </c>
      <c r="E48" s="195"/>
      <c r="F48" s="196" t="s">
        <v>353</v>
      </c>
      <c r="G48" s="196"/>
    </row>
    <row r="49" spans="1:7" x14ac:dyDescent="0.2">
      <c r="B49" s="5" t="s">
        <v>354</v>
      </c>
      <c r="D49" s="174">
        <v>1.7</v>
      </c>
      <c r="E49" s="194"/>
      <c r="F49" s="174">
        <v>1.5</v>
      </c>
      <c r="G49" s="175"/>
    </row>
    <row r="50" spans="1:7" x14ac:dyDescent="0.2">
      <c r="B50" s="5" t="s">
        <v>355</v>
      </c>
      <c r="D50" s="174">
        <v>1.2</v>
      </c>
      <c r="E50" s="175"/>
      <c r="F50" s="197">
        <v>3</v>
      </c>
      <c r="G50" s="198"/>
    </row>
    <row r="53" spans="1:7" x14ac:dyDescent="0.2">
      <c r="A53" s="6" t="s">
        <v>356</v>
      </c>
    </row>
    <row r="54" spans="1:7" x14ac:dyDescent="0.2">
      <c r="A54" s="6"/>
    </row>
    <row r="55" spans="1:7" x14ac:dyDescent="0.2">
      <c r="A55" s="6"/>
      <c r="B55" s="1" t="s">
        <v>317</v>
      </c>
      <c r="D55" s="4" t="s">
        <v>318</v>
      </c>
    </row>
    <row r="57" spans="1:7" x14ac:dyDescent="0.2">
      <c r="B57" s="2" t="s">
        <v>344</v>
      </c>
    </row>
    <row r="58" spans="1:7" x14ac:dyDescent="0.2">
      <c r="B58" s="5" t="s">
        <v>80</v>
      </c>
      <c r="D58" s="4">
        <v>800</v>
      </c>
      <c r="E58" s="2" t="s">
        <v>74</v>
      </c>
    </row>
    <row r="59" spans="1:7" x14ac:dyDescent="0.2">
      <c r="B59" s="5" t="s">
        <v>79</v>
      </c>
      <c r="D59" s="4">
        <v>800</v>
      </c>
      <c r="E59" s="2" t="s">
        <v>74</v>
      </c>
    </row>
    <row r="61" spans="1:7" x14ac:dyDescent="0.2">
      <c r="B61" s="5" t="s">
        <v>81</v>
      </c>
      <c r="D61" s="4">
        <f>SUM(D58:D59)</f>
        <v>1600</v>
      </c>
      <c r="E61" s="2" t="s">
        <v>74</v>
      </c>
    </row>
    <row r="63" spans="1:7" x14ac:dyDescent="0.2">
      <c r="B63" s="5" t="s">
        <v>323</v>
      </c>
      <c r="D63" s="4">
        <v>3</v>
      </c>
    </row>
    <row r="64" spans="1:7" x14ac:dyDescent="0.2">
      <c r="B64" s="5" t="s">
        <v>324</v>
      </c>
      <c r="D64" s="4">
        <v>500</v>
      </c>
      <c r="E64" s="2" t="s">
        <v>325</v>
      </c>
    </row>
    <row r="65" spans="1:7" x14ac:dyDescent="0.2">
      <c r="B65" s="5" t="s">
        <v>327</v>
      </c>
      <c r="D65" s="4">
        <v>250</v>
      </c>
      <c r="E65" s="2" t="s">
        <v>325</v>
      </c>
    </row>
    <row r="66" spans="1:7" x14ac:dyDescent="0.2">
      <c r="B66" s="5" t="s">
        <v>329</v>
      </c>
      <c r="D66" s="4">
        <v>250</v>
      </c>
      <c r="E66" s="2" t="s">
        <v>325</v>
      </c>
    </row>
    <row r="67" spans="1:7" x14ac:dyDescent="0.2">
      <c r="B67" s="5" t="s">
        <v>331</v>
      </c>
      <c r="D67" s="4">
        <v>5</v>
      </c>
    </row>
    <row r="68" spans="1:7" x14ac:dyDescent="0.2">
      <c r="B68" s="5" t="s">
        <v>333</v>
      </c>
      <c r="D68" s="4">
        <v>3350</v>
      </c>
      <c r="E68" s="2" t="s">
        <v>321</v>
      </c>
    </row>
    <row r="70" spans="1:7" x14ac:dyDescent="0.2">
      <c r="B70" s="5" t="s">
        <v>357</v>
      </c>
      <c r="D70" s="188" t="s">
        <v>358</v>
      </c>
      <c r="E70" s="189"/>
      <c r="F70" s="189"/>
      <c r="G70" s="190"/>
    </row>
    <row r="71" spans="1:7" x14ac:dyDescent="0.2">
      <c r="D71" s="191"/>
      <c r="E71" s="192"/>
      <c r="F71" s="192"/>
      <c r="G71" s="193"/>
    </row>
    <row r="73" spans="1:7" x14ac:dyDescent="0.2">
      <c r="A73" s="6" t="s">
        <v>359</v>
      </c>
      <c r="D73"/>
      <c r="E73"/>
      <c r="F73"/>
      <c r="G73"/>
    </row>
    <row r="74" spans="1:7" x14ac:dyDescent="0.2">
      <c r="B74" s="2" t="s">
        <v>131</v>
      </c>
      <c r="D74" s="17" t="s">
        <v>360</v>
      </c>
      <c r="E74" s="27"/>
      <c r="F74" s="27"/>
      <c r="G74" s="28"/>
    </row>
    <row r="75" spans="1:7" x14ac:dyDescent="0.2">
      <c r="D75" s="20" t="s">
        <v>361</v>
      </c>
      <c r="G75" s="30"/>
    </row>
    <row r="76" spans="1:7" x14ac:dyDescent="0.2">
      <c r="D76" s="20"/>
      <c r="E76" s="2" t="s">
        <v>362</v>
      </c>
      <c r="G76" s="30"/>
    </row>
    <row r="77" spans="1:7" x14ac:dyDescent="0.2">
      <c r="D77" s="20"/>
      <c r="E77" s="2" t="s">
        <v>363</v>
      </c>
      <c r="G77" s="30"/>
    </row>
    <row r="78" spans="1:7" x14ac:dyDescent="0.2">
      <c r="D78" s="22"/>
      <c r="E78" s="13"/>
      <c r="F78" s="13"/>
      <c r="G78" s="14"/>
    </row>
    <row r="80" spans="1:7" x14ac:dyDescent="0.2">
      <c r="B80" s="2" t="s">
        <v>268</v>
      </c>
      <c r="D80" s="77" t="s">
        <v>364</v>
      </c>
      <c r="E80" s="27" t="s">
        <v>365</v>
      </c>
      <c r="F80" s="27"/>
      <c r="G80" s="28"/>
    </row>
    <row r="81" spans="4:7" x14ac:dyDescent="0.2">
      <c r="D81" s="20" t="s">
        <v>366</v>
      </c>
      <c r="E81" s="2" t="s">
        <v>365</v>
      </c>
      <c r="G81" s="30"/>
    </row>
    <row r="82" spans="4:7" x14ac:dyDescent="0.2">
      <c r="D82" s="20"/>
      <c r="G82" s="30"/>
    </row>
    <row r="83" spans="4:7" x14ac:dyDescent="0.2">
      <c r="D83" s="20"/>
      <c r="G83" s="30"/>
    </row>
    <row r="84" spans="4:7" x14ac:dyDescent="0.2">
      <c r="D84" s="22"/>
      <c r="E84" s="13"/>
      <c r="F84" s="13"/>
      <c r="G84" s="14"/>
    </row>
  </sheetData>
  <mergeCells count="12">
    <mergeCell ref="F26:I26"/>
    <mergeCell ref="F27:I27"/>
    <mergeCell ref="F28:I28"/>
    <mergeCell ref="F29:I29"/>
    <mergeCell ref="D70:G71"/>
    <mergeCell ref="D33:I33"/>
    <mergeCell ref="D49:E49"/>
    <mergeCell ref="D50:E50"/>
    <mergeCell ref="D48:E48"/>
    <mergeCell ref="F48:G48"/>
    <mergeCell ref="F49:G49"/>
    <mergeCell ref="F50:G50"/>
  </mergeCells>
  <phoneticPr fontId="0" type="noConversion"/>
  <pageMargins left="0.43307086614173229" right="0.43307086614173229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&amp;LRotterdam&amp;CNieuwe Luxor Theater&amp;R&amp;D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2F4D8-5D83-4198-926B-89A6086D353D}">
  <dimension ref="A1:I97"/>
  <sheetViews>
    <sheetView workbookViewId="0">
      <pane ySplit="7" topLeftCell="A8" activePane="bottomLeft" state="frozen"/>
      <selection activeCell="A18" sqref="A18"/>
      <selection pane="bottomLeft" activeCell="B12" sqref="B12"/>
    </sheetView>
  </sheetViews>
  <sheetFormatPr defaultRowHeight="12.75" x14ac:dyDescent="0.2"/>
  <cols>
    <col min="1" max="1" width="9.140625" style="2"/>
    <col min="2" max="2" width="2.7109375" style="2" customWidth="1"/>
    <col min="3" max="3" width="8.85546875" style="2" customWidth="1"/>
    <col min="4" max="4" width="2.7109375" style="2" customWidth="1"/>
    <col min="5" max="5" width="20.7109375" style="2" customWidth="1"/>
    <col min="6" max="6" width="2.7109375" style="2" customWidth="1"/>
    <col min="7" max="7" width="20.7109375" style="2" customWidth="1"/>
    <col min="8" max="8" width="2.7109375" style="2" customWidth="1"/>
    <col min="9" max="9" width="11.28515625" style="2" customWidth="1"/>
    <col min="10" max="16384" width="9.140625" style="2"/>
  </cols>
  <sheetData>
    <row r="1" spans="1:9" x14ac:dyDescent="0.2">
      <c r="E1" s="17"/>
      <c r="F1" s="89" t="s">
        <v>367</v>
      </c>
      <c r="G1" s="28"/>
    </row>
    <row r="2" spans="1:9" x14ac:dyDescent="0.2">
      <c r="E2" s="20"/>
      <c r="G2" s="30"/>
    </row>
    <row r="3" spans="1:9" x14ac:dyDescent="0.2">
      <c r="C3" s="88" t="s">
        <v>368</v>
      </c>
      <c r="E3" s="22"/>
      <c r="F3" s="13"/>
      <c r="G3" s="14"/>
    </row>
    <row r="5" spans="1:9" x14ac:dyDescent="0.2">
      <c r="A5" s="38" t="s">
        <v>369</v>
      </c>
      <c r="B5" s="39"/>
      <c r="C5" s="40" t="s">
        <v>370</v>
      </c>
      <c r="E5" s="40" t="s">
        <v>371</v>
      </c>
      <c r="G5" s="40" t="s">
        <v>57</v>
      </c>
      <c r="I5" s="40" t="s">
        <v>369</v>
      </c>
    </row>
    <row r="6" spans="1:9" x14ac:dyDescent="0.2">
      <c r="A6" s="41"/>
      <c r="B6" s="42"/>
      <c r="C6" s="43" t="s">
        <v>372</v>
      </c>
      <c r="E6" s="36"/>
      <c r="G6" s="36"/>
      <c r="I6" s="43" t="s">
        <v>373</v>
      </c>
    </row>
    <row r="7" spans="1:9" x14ac:dyDescent="0.2">
      <c r="A7" s="42"/>
      <c r="B7" s="42"/>
      <c r="C7" s="44"/>
    </row>
    <row r="8" spans="1:9" x14ac:dyDescent="0.2">
      <c r="A8" s="42"/>
      <c r="B8" s="42"/>
      <c r="C8" s="44"/>
    </row>
    <row r="9" spans="1:9" x14ac:dyDescent="0.2">
      <c r="A9" s="45">
        <f>A10-0.2</f>
        <v>-3.0000000000000004</v>
      </c>
      <c r="B9" s="42"/>
      <c r="C9" s="46" t="s">
        <v>374</v>
      </c>
      <c r="E9" s="4"/>
      <c r="G9" s="4"/>
      <c r="I9" s="4"/>
    </row>
    <row r="10" spans="1:9" x14ac:dyDescent="0.2">
      <c r="A10" s="45">
        <f>A11-0.2</f>
        <v>-2.8000000000000003</v>
      </c>
      <c r="B10" s="42"/>
      <c r="C10" s="3" t="s">
        <v>375</v>
      </c>
      <c r="E10" s="4"/>
      <c r="G10" s="4"/>
      <c r="I10" s="4"/>
    </row>
    <row r="11" spans="1:9" x14ac:dyDescent="0.2">
      <c r="A11" s="45">
        <f>A13-1.2</f>
        <v>-2.6</v>
      </c>
      <c r="B11" s="42"/>
      <c r="C11" s="3" t="s">
        <v>376</v>
      </c>
      <c r="E11" s="4"/>
      <c r="G11" s="4"/>
      <c r="I11" s="4"/>
    </row>
    <row r="12" spans="1:9" x14ac:dyDescent="0.2">
      <c r="A12" s="42"/>
      <c r="B12" s="42"/>
      <c r="C12" s="21"/>
    </row>
    <row r="13" spans="1:9" x14ac:dyDescent="0.2">
      <c r="A13" s="45">
        <f>A14-0.2</f>
        <v>-1.4000000000000001</v>
      </c>
      <c r="B13" s="42"/>
      <c r="C13" s="3" t="s">
        <v>377</v>
      </c>
      <c r="E13" s="4"/>
      <c r="G13" s="4"/>
      <c r="I13" s="4"/>
    </row>
    <row r="14" spans="1:9" x14ac:dyDescent="0.2">
      <c r="A14" s="45">
        <f>A16-1.6</f>
        <v>-1.2000000000000002</v>
      </c>
      <c r="B14" s="42"/>
      <c r="C14" s="3" t="s">
        <v>378</v>
      </c>
      <c r="E14" s="4"/>
      <c r="G14" s="4"/>
      <c r="I14" s="4"/>
    </row>
    <row r="15" spans="1:9" x14ac:dyDescent="0.2">
      <c r="A15" s="42" t="s">
        <v>379</v>
      </c>
      <c r="B15" s="42"/>
      <c r="C15" s="21"/>
    </row>
    <row r="16" spans="1:9" x14ac:dyDescent="0.2">
      <c r="A16" s="45">
        <v>0.4</v>
      </c>
      <c r="B16" s="42"/>
      <c r="C16" s="3">
        <v>1</v>
      </c>
      <c r="E16" s="4"/>
      <c r="G16" s="4"/>
      <c r="I16" s="4"/>
    </row>
    <row r="17" spans="1:9" x14ac:dyDescent="0.2">
      <c r="A17" s="45">
        <f>A16+0.2</f>
        <v>0.60000000000000009</v>
      </c>
      <c r="B17" s="42"/>
      <c r="C17" s="3">
        <v>2</v>
      </c>
      <c r="E17" s="4"/>
      <c r="G17" s="4"/>
      <c r="I17" s="4"/>
    </row>
    <row r="18" spans="1:9" x14ac:dyDescent="0.2">
      <c r="A18" s="45">
        <f>A17+0.2</f>
        <v>0.8</v>
      </c>
      <c r="B18" s="42"/>
      <c r="C18" s="3">
        <v>3</v>
      </c>
      <c r="E18" s="4"/>
      <c r="G18" s="4"/>
      <c r="I18" s="4"/>
    </row>
    <row r="19" spans="1:9" x14ac:dyDescent="0.2">
      <c r="A19" s="45">
        <f t="shared" ref="A19:A82" si="0">A18+0.2</f>
        <v>1</v>
      </c>
      <c r="B19" s="42"/>
      <c r="C19" s="3">
        <v>4</v>
      </c>
      <c r="E19" s="4"/>
      <c r="G19" s="4"/>
      <c r="I19" s="4"/>
    </row>
    <row r="20" spans="1:9" x14ac:dyDescent="0.2">
      <c r="A20" s="45">
        <f t="shared" si="0"/>
        <v>1.2</v>
      </c>
      <c r="B20" s="42"/>
      <c r="C20" s="3">
        <v>5</v>
      </c>
      <c r="E20" s="4"/>
      <c r="G20" s="4"/>
      <c r="I20" s="4"/>
    </row>
    <row r="21" spans="1:9" x14ac:dyDescent="0.2">
      <c r="A21" s="45">
        <f t="shared" si="0"/>
        <v>1.4</v>
      </c>
      <c r="B21" s="42"/>
      <c r="C21" s="3">
        <v>6</v>
      </c>
      <c r="E21" s="4"/>
      <c r="G21" s="4"/>
      <c r="I21" s="4"/>
    </row>
    <row r="22" spans="1:9" x14ac:dyDescent="0.2">
      <c r="A22" s="45">
        <f t="shared" si="0"/>
        <v>1.5999999999999999</v>
      </c>
      <c r="B22" s="42"/>
      <c r="C22" s="3">
        <v>7</v>
      </c>
      <c r="E22" s="4"/>
      <c r="G22" s="4"/>
      <c r="I22" s="4"/>
    </row>
    <row r="23" spans="1:9" x14ac:dyDescent="0.2">
      <c r="A23" s="45">
        <f t="shared" si="0"/>
        <v>1.7999999999999998</v>
      </c>
      <c r="B23" s="42"/>
      <c r="C23" s="3">
        <v>8</v>
      </c>
      <c r="E23" s="4"/>
      <c r="G23" s="4"/>
      <c r="I23" s="4"/>
    </row>
    <row r="24" spans="1:9" x14ac:dyDescent="0.2">
      <c r="A24" s="45">
        <f t="shared" si="0"/>
        <v>1.9999999999999998</v>
      </c>
      <c r="B24" s="42"/>
      <c r="C24" s="3">
        <v>9</v>
      </c>
      <c r="E24" s="4"/>
      <c r="G24" s="4"/>
      <c r="I24" s="4"/>
    </row>
    <row r="25" spans="1:9" x14ac:dyDescent="0.2">
      <c r="A25" s="45">
        <f t="shared" si="0"/>
        <v>2.1999999999999997</v>
      </c>
      <c r="B25" s="42"/>
      <c r="C25" s="3">
        <v>10</v>
      </c>
      <c r="E25" s="4"/>
      <c r="G25" s="4"/>
      <c r="I25" s="4"/>
    </row>
    <row r="26" spans="1:9" x14ac:dyDescent="0.2">
      <c r="A26" s="45">
        <f t="shared" si="0"/>
        <v>2.4</v>
      </c>
      <c r="B26" s="42"/>
      <c r="C26" s="3">
        <v>11</v>
      </c>
      <c r="E26" s="4"/>
      <c r="G26" s="4"/>
      <c r="I26" s="4"/>
    </row>
    <row r="27" spans="1:9" x14ac:dyDescent="0.2">
      <c r="A27" s="45">
        <f t="shared" si="0"/>
        <v>2.6</v>
      </c>
      <c r="B27" s="42"/>
      <c r="C27" s="3">
        <v>12</v>
      </c>
      <c r="E27" s="4"/>
      <c r="G27" s="4"/>
      <c r="I27" s="4"/>
    </row>
    <row r="28" spans="1:9" x14ac:dyDescent="0.2">
      <c r="A28" s="45">
        <f t="shared" si="0"/>
        <v>2.8000000000000003</v>
      </c>
      <c r="B28" s="42"/>
      <c r="C28" s="3">
        <v>13</v>
      </c>
      <c r="E28" s="4"/>
      <c r="G28" s="4"/>
      <c r="I28" s="4"/>
    </row>
    <row r="29" spans="1:9" x14ac:dyDescent="0.2">
      <c r="A29" s="45">
        <f t="shared" si="0"/>
        <v>3.0000000000000004</v>
      </c>
      <c r="B29" s="42"/>
      <c r="C29" s="3">
        <v>14</v>
      </c>
      <c r="E29" s="4"/>
      <c r="G29" s="4"/>
      <c r="I29" s="4"/>
    </row>
    <row r="30" spans="1:9" x14ac:dyDescent="0.2">
      <c r="A30" s="45">
        <f t="shared" si="0"/>
        <v>3.2000000000000006</v>
      </c>
      <c r="B30" s="42"/>
      <c r="C30" s="3">
        <v>15</v>
      </c>
      <c r="E30" s="4"/>
      <c r="G30" s="4"/>
      <c r="I30" s="4"/>
    </row>
    <row r="31" spans="1:9" x14ac:dyDescent="0.2">
      <c r="A31" s="45">
        <f t="shared" si="0"/>
        <v>3.4000000000000008</v>
      </c>
      <c r="B31" s="42"/>
      <c r="C31" s="3">
        <v>16</v>
      </c>
      <c r="E31" s="4"/>
      <c r="G31" s="4"/>
      <c r="I31" s="4"/>
    </row>
    <row r="32" spans="1:9" x14ac:dyDescent="0.2">
      <c r="A32" s="45">
        <f t="shared" si="0"/>
        <v>3.600000000000001</v>
      </c>
      <c r="B32" s="42"/>
      <c r="C32" s="3">
        <v>17</v>
      </c>
      <c r="E32" s="4"/>
      <c r="G32" s="4"/>
      <c r="I32" s="4"/>
    </row>
    <row r="33" spans="1:9" x14ac:dyDescent="0.2">
      <c r="A33" s="45">
        <f t="shared" si="0"/>
        <v>3.8000000000000012</v>
      </c>
      <c r="B33" s="42"/>
      <c r="C33" s="3">
        <v>18</v>
      </c>
      <c r="E33" s="4"/>
      <c r="G33" s="4"/>
      <c r="I33" s="4"/>
    </row>
    <row r="34" spans="1:9" x14ac:dyDescent="0.2">
      <c r="A34" s="45">
        <f t="shared" si="0"/>
        <v>4.0000000000000009</v>
      </c>
      <c r="B34" s="42"/>
      <c r="C34" s="3">
        <v>19</v>
      </c>
      <c r="E34" s="4"/>
      <c r="G34" s="4"/>
      <c r="I34" s="4"/>
    </row>
    <row r="35" spans="1:9" x14ac:dyDescent="0.2">
      <c r="A35" s="45">
        <f t="shared" si="0"/>
        <v>4.2000000000000011</v>
      </c>
      <c r="B35" s="42"/>
      <c r="C35" s="3">
        <v>20</v>
      </c>
      <c r="E35" s="4"/>
      <c r="G35" s="4"/>
      <c r="I35" s="4"/>
    </row>
    <row r="36" spans="1:9" x14ac:dyDescent="0.2">
      <c r="A36" s="45">
        <f t="shared" si="0"/>
        <v>4.4000000000000012</v>
      </c>
      <c r="B36" s="42"/>
      <c r="C36" s="3">
        <v>21</v>
      </c>
      <c r="E36" s="4"/>
      <c r="G36" s="4"/>
      <c r="I36" s="4"/>
    </row>
    <row r="37" spans="1:9" x14ac:dyDescent="0.2">
      <c r="A37" s="45">
        <f t="shared" si="0"/>
        <v>4.6000000000000014</v>
      </c>
      <c r="B37" s="42"/>
      <c r="C37" s="3">
        <v>22</v>
      </c>
      <c r="E37" s="4"/>
      <c r="G37" s="4"/>
      <c r="I37" s="4"/>
    </row>
    <row r="38" spans="1:9" x14ac:dyDescent="0.2">
      <c r="A38" s="45">
        <f t="shared" si="0"/>
        <v>4.8000000000000016</v>
      </c>
      <c r="B38" s="42"/>
      <c r="C38" s="3">
        <v>23</v>
      </c>
      <c r="E38" s="4"/>
      <c r="G38" s="4"/>
      <c r="I38" s="4"/>
    </row>
    <row r="39" spans="1:9" x14ac:dyDescent="0.2">
      <c r="A39" s="45">
        <f t="shared" si="0"/>
        <v>5.0000000000000018</v>
      </c>
      <c r="B39" s="42"/>
      <c r="C39" s="3">
        <v>24</v>
      </c>
      <c r="E39" s="4"/>
      <c r="G39" s="4"/>
      <c r="I39" s="4"/>
    </row>
    <row r="40" spans="1:9" x14ac:dyDescent="0.2">
      <c r="A40" s="45">
        <f t="shared" si="0"/>
        <v>5.200000000000002</v>
      </c>
      <c r="B40" s="42"/>
      <c r="C40" s="3">
        <v>25</v>
      </c>
      <c r="E40" s="4"/>
      <c r="G40" s="4"/>
      <c r="I40" s="4"/>
    </row>
    <row r="41" spans="1:9" x14ac:dyDescent="0.2">
      <c r="A41" s="45">
        <f t="shared" si="0"/>
        <v>5.4000000000000021</v>
      </c>
      <c r="B41" s="42"/>
      <c r="C41" s="3">
        <v>26</v>
      </c>
      <c r="E41" s="4"/>
      <c r="G41" s="4"/>
      <c r="I41" s="4"/>
    </row>
    <row r="42" spans="1:9" x14ac:dyDescent="0.2">
      <c r="A42" s="45">
        <f t="shared" si="0"/>
        <v>5.6000000000000023</v>
      </c>
      <c r="B42" s="42"/>
      <c r="C42" s="3">
        <v>27</v>
      </c>
      <c r="E42" s="4"/>
      <c r="G42" s="4"/>
      <c r="I42" s="4"/>
    </row>
    <row r="43" spans="1:9" x14ac:dyDescent="0.2">
      <c r="A43" s="45">
        <f t="shared" si="0"/>
        <v>5.8000000000000025</v>
      </c>
      <c r="B43" s="42"/>
      <c r="C43" s="3">
        <v>28</v>
      </c>
      <c r="E43" s="4"/>
      <c r="G43" s="4"/>
      <c r="I43" s="4"/>
    </row>
    <row r="44" spans="1:9" x14ac:dyDescent="0.2">
      <c r="A44" s="45">
        <f t="shared" si="0"/>
        <v>6.0000000000000027</v>
      </c>
      <c r="B44" s="42"/>
      <c r="C44" s="3">
        <v>29</v>
      </c>
      <c r="E44" s="4"/>
      <c r="G44" s="4"/>
      <c r="I44" s="4"/>
    </row>
    <row r="45" spans="1:9" x14ac:dyDescent="0.2">
      <c r="A45" s="45">
        <f t="shared" si="0"/>
        <v>6.2000000000000028</v>
      </c>
      <c r="B45" s="42"/>
      <c r="C45" s="3">
        <v>30</v>
      </c>
      <c r="E45" s="4"/>
      <c r="G45" s="4"/>
      <c r="I45" s="4"/>
    </row>
    <row r="46" spans="1:9" x14ac:dyDescent="0.2">
      <c r="A46" s="45">
        <f t="shared" si="0"/>
        <v>6.400000000000003</v>
      </c>
      <c r="B46" s="42"/>
      <c r="C46" s="3">
        <v>31</v>
      </c>
      <c r="E46" s="4"/>
      <c r="G46" s="4"/>
      <c r="I46" s="4"/>
    </row>
    <row r="47" spans="1:9" x14ac:dyDescent="0.2">
      <c r="A47" s="45">
        <f t="shared" si="0"/>
        <v>6.6000000000000032</v>
      </c>
      <c r="B47" s="42"/>
      <c r="C47" s="3">
        <v>32</v>
      </c>
      <c r="E47" s="4"/>
      <c r="G47" s="4"/>
      <c r="I47" s="4"/>
    </row>
    <row r="48" spans="1:9" x14ac:dyDescent="0.2">
      <c r="A48" s="45">
        <f t="shared" si="0"/>
        <v>6.8000000000000034</v>
      </c>
      <c r="B48" s="42"/>
      <c r="C48" s="3">
        <v>33</v>
      </c>
      <c r="E48" s="4"/>
      <c r="G48" s="4"/>
      <c r="I48" s="4"/>
    </row>
    <row r="49" spans="1:9" x14ac:dyDescent="0.2">
      <c r="A49" s="45">
        <f t="shared" si="0"/>
        <v>7.0000000000000036</v>
      </c>
      <c r="B49" s="42"/>
      <c r="C49" s="3">
        <v>34</v>
      </c>
      <c r="E49" s="4"/>
      <c r="G49" s="4"/>
      <c r="I49" s="4"/>
    </row>
    <row r="50" spans="1:9" x14ac:dyDescent="0.2">
      <c r="A50" s="45">
        <f t="shared" si="0"/>
        <v>7.2000000000000037</v>
      </c>
      <c r="B50" s="42"/>
      <c r="C50" s="3">
        <v>35</v>
      </c>
      <c r="E50" s="4"/>
      <c r="G50" s="4"/>
      <c r="I50" s="4"/>
    </row>
    <row r="51" spans="1:9" x14ac:dyDescent="0.2">
      <c r="A51" s="45">
        <f t="shared" si="0"/>
        <v>7.4000000000000039</v>
      </c>
      <c r="B51" s="42"/>
      <c r="C51" s="3">
        <v>36</v>
      </c>
      <c r="E51" s="4"/>
      <c r="G51" s="4"/>
      <c r="I51" s="4"/>
    </row>
    <row r="52" spans="1:9" x14ac:dyDescent="0.2">
      <c r="A52" s="45">
        <f t="shared" si="0"/>
        <v>7.6000000000000041</v>
      </c>
      <c r="B52" s="42"/>
      <c r="C52" s="3">
        <v>37</v>
      </c>
      <c r="E52" s="4"/>
      <c r="G52" s="4"/>
      <c r="I52" s="4"/>
    </row>
    <row r="53" spans="1:9" x14ac:dyDescent="0.2">
      <c r="A53" s="45">
        <f t="shared" si="0"/>
        <v>7.8000000000000043</v>
      </c>
      <c r="B53" s="42"/>
      <c r="C53" s="3">
        <v>38</v>
      </c>
      <c r="E53" s="4"/>
      <c r="G53" s="4"/>
      <c r="I53" s="4"/>
    </row>
    <row r="54" spans="1:9" x14ac:dyDescent="0.2">
      <c r="A54" s="45">
        <f t="shared" si="0"/>
        <v>8.0000000000000036</v>
      </c>
      <c r="B54" s="42"/>
      <c r="C54" s="3">
        <v>39</v>
      </c>
      <c r="E54" s="4"/>
      <c r="G54" s="4"/>
      <c r="I54" s="4"/>
    </row>
    <row r="55" spans="1:9" x14ac:dyDescent="0.2">
      <c r="A55" s="45">
        <f t="shared" si="0"/>
        <v>8.2000000000000028</v>
      </c>
      <c r="B55" s="42"/>
      <c r="C55" s="3">
        <v>40</v>
      </c>
      <c r="E55" s="4"/>
      <c r="G55" s="4"/>
      <c r="I55" s="4"/>
    </row>
    <row r="56" spans="1:9" x14ac:dyDescent="0.2">
      <c r="A56" s="45">
        <f t="shared" si="0"/>
        <v>8.4000000000000021</v>
      </c>
      <c r="B56" s="42"/>
      <c r="C56" s="3">
        <v>41</v>
      </c>
      <c r="E56" s="4"/>
      <c r="G56" s="4"/>
      <c r="I56" s="4"/>
    </row>
    <row r="57" spans="1:9" x14ac:dyDescent="0.2">
      <c r="A57" s="45">
        <f t="shared" si="0"/>
        <v>8.6000000000000014</v>
      </c>
      <c r="B57" s="42"/>
      <c r="C57" s="3">
        <v>42</v>
      </c>
      <c r="E57" s="4"/>
      <c r="G57" s="4"/>
      <c r="I57" s="4"/>
    </row>
    <row r="58" spans="1:9" x14ac:dyDescent="0.2">
      <c r="A58" s="45">
        <f t="shared" si="0"/>
        <v>8.8000000000000007</v>
      </c>
      <c r="B58" s="42"/>
      <c r="C58" s="3">
        <v>43</v>
      </c>
      <c r="E58" s="4"/>
      <c r="G58" s="4"/>
      <c r="I58" s="4"/>
    </row>
    <row r="59" spans="1:9" x14ac:dyDescent="0.2">
      <c r="A59" s="45">
        <f t="shared" si="0"/>
        <v>9</v>
      </c>
      <c r="B59" s="42"/>
      <c r="C59" s="3">
        <v>44</v>
      </c>
      <c r="E59" s="4"/>
      <c r="G59" s="4"/>
      <c r="I59" s="4"/>
    </row>
    <row r="60" spans="1:9" x14ac:dyDescent="0.2">
      <c r="A60" s="45">
        <f t="shared" si="0"/>
        <v>9.1999999999999993</v>
      </c>
      <c r="B60" s="42"/>
      <c r="C60" s="3">
        <v>45</v>
      </c>
      <c r="E60" s="4"/>
      <c r="G60" s="4"/>
      <c r="I60" s="4"/>
    </row>
    <row r="61" spans="1:9" x14ac:dyDescent="0.2">
      <c r="A61" s="45">
        <f t="shared" si="0"/>
        <v>9.3999999999999986</v>
      </c>
      <c r="B61" s="42"/>
      <c r="C61" s="3">
        <v>46</v>
      </c>
      <c r="E61" s="4"/>
      <c r="G61" s="4"/>
      <c r="I61" s="4"/>
    </row>
    <row r="62" spans="1:9" x14ac:dyDescent="0.2">
      <c r="A62" s="45">
        <f t="shared" si="0"/>
        <v>9.5999999999999979</v>
      </c>
      <c r="B62" s="42"/>
      <c r="C62" s="3">
        <v>47</v>
      </c>
      <c r="E62" s="4"/>
      <c r="G62" s="4"/>
      <c r="I62" s="4"/>
    </row>
    <row r="63" spans="1:9" x14ac:dyDescent="0.2">
      <c r="A63" s="45">
        <f t="shared" si="0"/>
        <v>9.7999999999999972</v>
      </c>
      <c r="B63" s="42"/>
      <c r="C63" s="3">
        <v>48</v>
      </c>
      <c r="E63" s="4"/>
      <c r="G63" s="4"/>
      <c r="I63" s="4"/>
    </row>
    <row r="64" spans="1:9" x14ac:dyDescent="0.2">
      <c r="A64" s="45">
        <f t="shared" si="0"/>
        <v>9.9999999999999964</v>
      </c>
      <c r="B64" s="42"/>
      <c r="C64" s="3">
        <v>49</v>
      </c>
      <c r="E64" s="4"/>
      <c r="G64" s="4"/>
      <c r="I64" s="4"/>
    </row>
    <row r="65" spans="1:9" x14ac:dyDescent="0.2">
      <c r="A65" s="45">
        <f t="shared" si="0"/>
        <v>10.199999999999996</v>
      </c>
      <c r="B65" s="42"/>
      <c r="C65" s="3">
        <v>50</v>
      </c>
      <c r="E65" s="4"/>
      <c r="G65" s="4"/>
      <c r="I65" s="4"/>
    </row>
    <row r="66" spans="1:9" x14ac:dyDescent="0.2">
      <c r="A66" s="45">
        <f t="shared" si="0"/>
        <v>10.399999999999995</v>
      </c>
      <c r="B66" s="42"/>
      <c r="C66" s="3">
        <v>51</v>
      </c>
      <c r="E66" s="4"/>
      <c r="G66" s="4"/>
      <c r="I66" s="4"/>
    </row>
    <row r="67" spans="1:9" x14ac:dyDescent="0.2">
      <c r="A67" s="45">
        <f t="shared" si="0"/>
        <v>10.599999999999994</v>
      </c>
      <c r="B67" s="42"/>
      <c r="C67" s="3">
        <v>52</v>
      </c>
      <c r="E67" s="4"/>
      <c r="G67" s="4"/>
      <c r="I67" s="4"/>
    </row>
    <row r="68" spans="1:9" x14ac:dyDescent="0.2">
      <c r="A68" s="45">
        <f t="shared" si="0"/>
        <v>10.799999999999994</v>
      </c>
      <c r="B68" s="42"/>
      <c r="C68" s="3">
        <v>53</v>
      </c>
      <c r="E68" s="4"/>
      <c r="G68" s="4"/>
      <c r="I68" s="4"/>
    </row>
    <row r="69" spans="1:9" x14ac:dyDescent="0.2">
      <c r="A69" s="45">
        <f t="shared" si="0"/>
        <v>10.999999999999993</v>
      </c>
      <c r="B69" s="42"/>
      <c r="C69" s="3">
        <v>54</v>
      </c>
      <c r="E69" s="4"/>
      <c r="G69" s="4"/>
      <c r="I69" s="4"/>
    </row>
    <row r="70" spans="1:9" x14ac:dyDescent="0.2">
      <c r="A70" s="45">
        <f t="shared" si="0"/>
        <v>11.199999999999992</v>
      </c>
      <c r="B70" s="42"/>
      <c r="C70" s="3">
        <v>55</v>
      </c>
      <c r="E70" s="4"/>
      <c r="G70" s="4"/>
      <c r="I70" s="4"/>
    </row>
    <row r="71" spans="1:9" x14ac:dyDescent="0.2">
      <c r="A71" s="45">
        <f t="shared" si="0"/>
        <v>11.399999999999991</v>
      </c>
      <c r="B71" s="42"/>
      <c r="C71" s="3">
        <v>56</v>
      </c>
      <c r="E71" s="4"/>
      <c r="G71" s="4"/>
      <c r="I71" s="4"/>
    </row>
    <row r="72" spans="1:9" x14ac:dyDescent="0.2">
      <c r="A72" s="45">
        <f t="shared" si="0"/>
        <v>11.599999999999991</v>
      </c>
      <c r="B72" s="42"/>
      <c r="C72" s="3">
        <v>57</v>
      </c>
      <c r="E72" s="4"/>
      <c r="G72" s="4"/>
      <c r="I72" s="4"/>
    </row>
    <row r="73" spans="1:9" x14ac:dyDescent="0.2">
      <c r="A73" s="45">
        <f t="shared" si="0"/>
        <v>11.79999999999999</v>
      </c>
      <c r="B73" s="42"/>
      <c r="C73" s="3">
        <v>58</v>
      </c>
      <c r="E73" s="4"/>
      <c r="G73" s="4"/>
      <c r="I73" s="4"/>
    </row>
    <row r="74" spans="1:9" x14ac:dyDescent="0.2">
      <c r="A74" s="45">
        <f t="shared" si="0"/>
        <v>11.999999999999989</v>
      </c>
      <c r="B74" s="42"/>
      <c r="C74" s="3">
        <v>59</v>
      </c>
      <c r="E74" s="4"/>
      <c r="G74" s="4"/>
      <c r="I74" s="4"/>
    </row>
    <row r="75" spans="1:9" x14ac:dyDescent="0.2">
      <c r="A75" s="45">
        <f t="shared" si="0"/>
        <v>12.199999999999989</v>
      </c>
      <c r="B75" s="42"/>
      <c r="C75" s="3">
        <v>60</v>
      </c>
      <c r="E75" s="4"/>
      <c r="G75" s="4"/>
      <c r="I75" s="4"/>
    </row>
    <row r="76" spans="1:9" x14ac:dyDescent="0.2">
      <c r="A76" s="45">
        <f t="shared" si="0"/>
        <v>12.399999999999988</v>
      </c>
      <c r="B76" s="42"/>
      <c r="C76" s="3">
        <v>61</v>
      </c>
      <c r="E76" s="4"/>
      <c r="G76" s="4"/>
      <c r="I76" s="4"/>
    </row>
    <row r="77" spans="1:9" x14ac:dyDescent="0.2">
      <c r="A77" s="45">
        <f t="shared" si="0"/>
        <v>12.599999999999987</v>
      </c>
      <c r="B77" s="42"/>
      <c r="C77" s="3">
        <v>62</v>
      </c>
      <c r="E77" s="4"/>
      <c r="G77" s="4"/>
      <c r="I77" s="4"/>
    </row>
    <row r="78" spans="1:9" x14ac:dyDescent="0.2">
      <c r="A78" s="45">
        <f t="shared" si="0"/>
        <v>12.799999999999986</v>
      </c>
      <c r="B78" s="42"/>
      <c r="C78" s="3">
        <v>63</v>
      </c>
      <c r="E78" s="4"/>
      <c r="G78" s="4"/>
      <c r="I78" s="4"/>
    </row>
    <row r="79" spans="1:9" x14ac:dyDescent="0.2">
      <c r="A79" s="45">
        <f t="shared" si="0"/>
        <v>12.999999999999986</v>
      </c>
      <c r="B79" s="42"/>
      <c r="C79" s="3">
        <v>64</v>
      </c>
      <c r="E79" s="4"/>
      <c r="G79" s="4"/>
      <c r="I79" s="4"/>
    </row>
    <row r="80" spans="1:9" x14ac:dyDescent="0.2">
      <c r="A80" s="45">
        <f t="shared" si="0"/>
        <v>13.199999999999985</v>
      </c>
      <c r="B80" s="42"/>
      <c r="C80" s="3">
        <v>65</v>
      </c>
      <c r="E80" s="4"/>
      <c r="G80" s="4"/>
      <c r="I80" s="4"/>
    </row>
    <row r="81" spans="1:9" x14ac:dyDescent="0.2">
      <c r="A81" s="45">
        <f t="shared" si="0"/>
        <v>13.399999999999984</v>
      </c>
      <c r="B81" s="42"/>
      <c r="C81" s="3">
        <v>66</v>
      </c>
      <c r="E81" s="4"/>
      <c r="G81" s="4"/>
      <c r="I81" s="4"/>
    </row>
    <row r="82" spans="1:9" x14ac:dyDescent="0.2">
      <c r="A82" s="45">
        <f t="shared" si="0"/>
        <v>13.599999999999984</v>
      </c>
      <c r="B82" s="42"/>
      <c r="C82" s="3">
        <v>67</v>
      </c>
      <c r="E82" s="4"/>
      <c r="G82" s="4"/>
      <c r="I82" s="4"/>
    </row>
    <row r="83" spans="1:9" x14ac:dyDescent="0.2">
      <c r="A83" s="45">
        <f t="shared" ref="A83:A94" si="1">A82+0.2</f>
        <v>13.799999999999983</v>
      </c>
      <c r="B83" s="42"/>
      <c r="C83" s="3">
        <v>68</v>
      </c>
      <c r="E83" s="4"/>
      <c r="G83" s="4"/>
      <c r="I83" s="4"/>
    </row>
    <row r="84" spans="1:9" x14ac:dyDescent="0.2">
      <c r="A84" s="45">
        <f t="shared" si="1"/>
        <v>13.999999999999982</v>
      </c>
      <c r="B84" s="42"/>
      <c r="C84" s="3">
        <v>69</v>
      </c>
      <c r="E84" s="4"/>
      <c r="G84" s="4"/>
      <c r="I84" s="4"/>
    </row>
    <row r="85" spans="1:9" x14ac:dyDescent="0.2">
      <c r="A85" s="45">
        <f t="shared" si="1"/>
        <v>14.199999999999982</v>
      </c>
      <c r="B85" s="42"/>
      <c r="C85" s="3">
        <v>70</v>
      </c>
      <c r="E85" s="4"/>
      <c r="G85" s="4"/>
      <c r="I85" s="4"/>
    </row>
    <row r="86" spans="1:9" x14ac:dyDescent="0.2">
      <c r="A86" s="45">
        <f t="shared" si="1"/>
        <v>14.399999999999981</v>
      </c>
      <c r="B86" s="42"/>
      <c r="C86" s="3">
        <v>71</v>
      </c>
      <c r="E86" s="4"/>
      <c r="G86" s="4"/>
      <c r="I86" s="4"/>
    </row>
    <row r="87" spans="1:9" x14ac:dyDescent="0.2">
      <c r="A87" s="45">
        <f t="shared" si="1"/>
        <v>14.59999999999998</v>
      </c>
      <c r="B87" s="42"/>
      <c r="C87" s="3">
        <v>72</v>
      </c>
      <c r="E87" s="4"/>
      <c r="G87" s="4"/>
      <c r="I87" s="4"/>
    </row>
    <row r="88" spans="1:9" x14ac:dyDescent="0.2">
      <c r="A88" s="45">
        <f t="shared" si="1"/>
        <v>14.799999999999979</v>
      </c>
      <c r="B88" s="42"/>
      <c r="C88" s="3">
        <v>73</v>
      </c>
      <c r="E88" s="4"/>
      <c r="G88" s="4"/>
      <c r="I88" s="4"/>
    </row>
    <row r="89" spans="1:9" x14ac:dyDescent="0.2">
      <c r="A89" s="45">
        <f t="shared" si="1"/>
        <v>14.999999999999979</v>
      </c>
      <c r="B89" s="42"/>
      <c r="C89" s="3">
        <v>74</v>
      </c>
      <c r="E89" s="4"/>
      <c r="G89" s="4"/>
      <c r="I89" s="4"/>
    </row>
    <row r="90" spans="1:9" x14ac:dyDescent="0.2">
      <c r="A90" s="45">
        <f t="shared" si="1"/>
        <v>15.199999999999978</v>
      </c>
      <c r="B90" s="42"/>
      <c r="C90" s="3">
        <v>75</v>
      </c>
      <c r="E90" s="4"/>
      <c r="G90" s="4"/>
      <c r="I90" s="4"/>
    </row>
    <row r="91" spans="1:9" x14ac:dyDescent="0.2">
      <c r="A91" s="45">
        <f t="shared" si="1"/>
        <v>15.399999999999977</v>
      </c>
      <c r="B91" s="42"/>
      <c r="C91" s="3">
        <v>76</v>
      </c>
      <c r="E91" s="4"/>
      <c r="G91" s="4"/>
      <c r="I91" s="4"/>
    </row>
    <row r="92" spans="1:9" x14ac:dyDescent="0.2">
      <c r="A92" s="45">
        <f t="shared" si="1"/>
        <v>15.599999999999977</v>
      </c>
      <c r="B92" s="42"/>
      <c r="C92" s="3">
        <v>77</v>
      </c>
      <c r="E92" s="4"/>
      <c r="G92" s="4"/>
      <c r="I92" s="4"/>
    </row>
    <row r="93" spans="1:9" x14ac:dyDescent="0.2">
      <c r="A93" s="45">
        <f t="shared" si="1"/>
        <v>15.799999999999976</v>
      </c>
      <c r="B93" s="42"/>
      <c r="C93" s="3">
        <v>78</v>
      </c>
      <c r="E93" s="4"/>
      <c r="G93" s="4"/>
      <c r="I93" s="4"/>
    </row>
    <row r="94" spans="1:9" x14ac:dyDescent="0.2">
      <c r="A94" s="45">
        <f t="shared" si="1"/>
        <v>15.999999999999975</v>
      </c>
      <c r="B94" s="42"/>
      <c r="C94" s="3">
        <v>79</v>
      </c>
      <c r="E94" s="4"/>
      <c r="G94" s="4"/>
      <c r="I94" s="4"/>
    </row>
    <row r="95" spans="1:9" x14ac:dyDescent="0.2">
      <c r="A95" s="42"/>
      <c r="B95" s="42"/>
      <c r="C95" s="21"/>
    </row>
    <row r="96" spans="1:9" x14ac:dyDescent="0.2">
      <c r="A96" s="42"/>
      <c r="B96" s="42"/>
      <c r="C96" s="3" t="s">
        <v>380</v>
      </c>
      <c r="E96" s="4"/>
      <c r="G96" s="4"/>
      <c r="I96" s="4"/>
    </row>
    <row r="97" spans="1:9" x14ac:dyDescent="0.2">
      <c r="A97" s="42"/>
      <c r="B97" s="42"/>
      <c r="C97" s="3" t="s">
        <v>381</v>
      </c>
      <c r="E97" s="4"/>
      <c r="G97" s="4"/>
      <c r="I97" s="4"/>
    </row>
  </sheetData>
  <phoneticPr fontId="0" type="noConversion"/>
  <printOptions horizontalCentered="1"/>
  <pageMargins left="0.43307086614173229" right="0.43307086614173229" top="0.55118110236220474" bottom="0.98425196850393704" header="0.51181102362204722" footer="0.51181102362204722"/>
  <pageSetup paperSize="9" orientation="portrait" horizontalDpi="4294967293" r:id="rId1"/>
  <headerFooter alignWithMargins="0">
    <oddFooter>&amp;LKK voorrand toneel 2,50&amp;RMaximale puntbelasting onder ophangpunten: 250 Kg.
Maximale puntbelasting tussen ophangpunten: 250 Kg.
Roedelengte: 22 meter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39C70-F619-40E2-B2E6-FEA6C76D5078}">
  <dimension ref="A1:O118"/>
  <sheetViews>
    <sheetView zoomScaleNormal="100" workbookViewId="0">
      <selection activeCell="O70" sqref="O70"/>
    </sheetView>
  </sheetViews>
  <sheetFormatPr defaultRowHeight="12.75" x14ac:dyDescent="0.2"/>
  <cols>
    <col min="1" max="1" width="4.5703125" style="85" bestFit="1" customWidth="1"/>
    <col min="2" max="2" width="2.7109375" style="85" customWidth="1"/>
    <col min="3" max="3" width="10.7109375" style="85" customWidth="1"/>
    <col min="4" max="4" width="2.7109375" style="85" customWidth="1"/>
    <col min="5" max="5" width="4.5703125" style="85" bestFit="1" customWidth="1"/>
    <col min="6" max="6" width="2.7109375" style="85" customWidth="1"/>
    <col min="7" max="7" width="10.7109375" style="85" customWidth="1"/>
    <col min="8" max="8" width="2.7109375" style="85" customWidth="1"/>
    <col min="9" max="9" width="4.5703125" style="85" bestFit="1" customWidth="1"/>
    <col min="10" max="10" width="2.7109375" style="85" customWidth="1"/>
    <col min="11" max="11" width="10.7109375" style="85" customWidth="1"/>
    <col min="12" max="12" width="2.7109375" style="85" customWidth="1"/>
    <col min="13" max="13" width="4.5703125" style="85" bestFit="1" customWidth="1"/>
    <col min="14" max="14" width="2.7109375" style="85" customWidth="1"/>
    <col min="15" max="15" width="10.7109375" style="85" customWidth="1"/>
    <col min="16" max="16384" width="9.140625" style="85"/>
  </cols>
  <sheetData>
    <row r="1" spans="1:15" x14ac:dyDescent="0.2">
      <c r="A1" s="199" t="s">
        <v>382</v>
      </c>
      <c r="B1" s="200"/>
      <c r="C1" s="201"/>
      <c r="E1" s="199" t="s">
        <v>383</v>
      </c>
      <c r="F1" s="200"/>
      <c r="G1" s="201"/>
      <c r="I1" s="199" t="s">
        <v>384</v>
      </c>
      <c r="J1" s="200"/>
      <c r="K1" s="201"/>
      <c r="M1" s="199" t="s">
        <v>385</v>
      </c>
      <c r="N1" s="200"/>
      <c r="O1" s="201"/>
    </row>
    <row r="2" spans="1:15" x14ac:dyDescent="0.2">
      <c r="A2" s="93"/>
      <c r="C2" s="94"/>
      <c r="E2" s="95"/>
      <c r="G2" s="94"/>
      <c r="I2" s="95"/>
      <c r="K2" s="94"/>
      <c r="M2" s="95"/>
      <c r="O2" s="94"/>
    </row>
    <row r="3" spans="1:15" x14ac:dyDescent="0.2">
      <c r="A3" s="95" t="s">
        <v>386</v>
      </c>
      <c r="C3" s="94"/>
      <c r="E3" s="96" t="s">
        <v>386</v>
      </c>
      <c r="G3" s="94"/>
      <c r="I3" s="96" t="s">
        <v>386</v>
      </c>
      <c r="K3" s="94"/>
      <c r="M3" s="96" t="s">
        <v>386</v>
      </c>
      <c r="O3" s="94"/>
    </row>
    <row r="4" spans="1:15" x14ac:dyDescent="0.2">
      <c r="A4" s="95"/>
      <c r="C4" s="94"/>
      <c r="E4" s="95"/>
      <c r="G4" s="94"/>
      <c r="I4" s="95"/>
      <c r="K4" s="94"/>
      <c r="M4" s="95"/>
      <c r="O4" s="94"/>
    </row>
    <row r="5" spans="1:15" x14ac:dyDescent="0.2">
      <c r="A5" s="95">
        <v>2</v>
      </c>
      <c r="C5" s="94"/>
      <c r="E5" s="95">
        <v>2</v>
      </c>
      <c r="G5" s="94"/>
      <c r="I5" s="95">
        <v>2</v>
      </c>
      <c r="K5" s="94"/>
      <c r="M5" s="95">
        <v>2</v>
      </c>
      <c r="O5" s="94" t="s">
        <v>387</v>
      </c>
    </row>
    <row r="6" spans="1:15" x14ac:dyDescent="0.2">
      <c r="A6" s="95">
        <v>5</v>
      </c>
      <c r="C6" s="94"/>
      <c r="E6" s="95">
        <v>7</v>
      </c>
      <c r="G6" s="94"/>
      <c r="I6" s="95">
        <v>9</v>
      </c>
      <c r="K6" s="94"/>
      <c r="M6" s="95">
        <v>7</v>
      </c>
      <c r="O6" s="94"/>
    </row>
    <row r="7" spans="1:15" x14ac:dyDescent="0.2">
      <c r="A7" s="95">
        <v>8</v>
      </c>
      <c r="C7" s="94"/>
      <c r="E7" s="95">
        <v>13</v>
      </c>
      <c r="G7" s="94"/>
      <c r="I7" s="95">
        <v>17</v>
      </c>
      <c r="K7" s="94"/>
      <c r="M7" s="95">
        <v>16</v>
      </c>
      <c r="O7" s="94"/>
    </row>
    <row r="8" spans="1:15" x14ac:dyDescent="0.2">
      <c r="A8" s="95">
        <v>11</v>
      </c>
      <c r="C8" s="94"/>
      <c r="E8" s="95">
        <v>20</v>
      </c>
      <c r="G8" s="94"/>
      <c r="I8" s="95">
        <v>27</v>
      </c>
      <c r="K8" s="94"/>
      <c r="M8" s="95">
        <v>27</v>
      </c>
      <c r="O8" s="94"/>
    </row>
    <row r="9" spans="1:15" x14ac:dyDescent="0.2">
      <c r="A9" s="95">
        <v>15</v>
      </c>
      <c r="C9" s="94"/>
      <c r="E9" s="95">
        <v>28</v>
      </c>
      <c r="G9" s="94"/>
      <c r="I9" s="95">
        <v>38</v>
      </c>
      <c r="K9" s="94"/>
      <c r="M9" s="95">
        <v>41</v>
      </c>
      <c r="O9" s="94"/>
    </row>
    <row r="10" spans="1:15" x14ac:dyDescent="0.2">
      <c r="A10" s="95">
        <v>19</v>
      </c>
      <c r="C10" s="94"/>
      <c r="E10" s="95">
        <v>37</v>
      </c>
      <c r="G10" s="94"/>
      <c r="I10" s="95">
        <v>52</v>
      </c>
      <c r="K10" s="94"/>
      <c r="M10" s="95">
        <v>59</v>
      </c>
      <c r="O10" s="94"/>
    </row>
    <row r="11" spans="1:15" ht="13.5" thickBot="1" x14ac:dyDescent="0.25">
      <c r="A11" s="95">
        <v>24</v>
      </c>
      <c r="C11" s="94"/>
      <c r="E11" s="95">
        <v>47</v>
      </c>
      <c r="G11" s="94"/>
      <c r="I11" s="97">
        <v>69</v>
      </c>
      <c r="J11" s="98"/>
      <c r="K11" s="99"/>
      <c r="M11" s="95"/>
      <c r="O11" s="94"/>
    </row>
    <row r="12" spans="1:15" ht="13.5" thickBot="1" x14ac:dyDescent="0.25">
      <c r="A12" s="95">
        <v>29</v>
      </c>
      <c r="C12" s="94"/>
      <c r="E12" s="97">
        <v>58</v>
      </c>
      <c r="F12" s="98"/>
      <c r="G12" s="99"/>
      <c r="M12" s="97"/>
      <c r="N12" s="98"/>
      <c r="O12" s="99"/>
    </row>
    <row r="13" spans="1:15" ht="13.5" thickBot="1" x14ac:dyDescent="0.25">
      <c r="A13" s="95">
        <v>35</v>
      </c>
      <c r="C13" s="94"/>
      <c r="I13" s="199" t="s">
        <v>388</v>
      </c>
      <c r="J13" s="200"/>
      <c r="K13" s="201"/>
    </row>
    <row r="14" spans="1:15" x14ac:dyDescent="0.2">
      <c r="A14" s="95">
        <v>41</v>
      </c>
      <c r="C14" s="94"/>
      <c r="E14" s="199" t="s">
        <v>389</v>
      </c>
      <c r="F14" s="200"/>
      <c r="G14" s="201"/>
      <c r="I14" s="95"/>
      <c r="K14" s="94"/>
      <c r="M14" s="199" t="s">
        <v>390</v>
      </c>
      <c r="N14" s="200"/>
      <c r="O14" s="201"/>
    </row>
    <row r="15" spans="1:15" x14ac:dyDescent="0.2">
      <c r="A15" s="95">
        <v>48</v>
      </c>
      <c r="C15" s="94"/>
      <c r="E15" s="95"/>
      <c r="G15" s="94"/>
      <c r="I15" s="96" t="s">
        <v>386</v>
      </c>
      <c r="K15" s="94"/>
      <c r="M15" s="95"/>
      <c r="O15" s="94"/>
    </row>
    <row r="16" spans="1:15" x14ac:dyDescent="0.2">
      <c r="A16" s="95">
        <v>56</v>
      </c>
      <c r="C16" s="94"/>
      <c r="E16" s="96" t="s">
        <v>386</v>
      </c>
      <c r="G16" s="94"/>
      <c r="I16" s="95"/>
      <c r="K16" s="94"/>
      <c r="M16" s="96" t="s">
        <v>386</v>
      </c>
      <c r="O16" s="94"/>
    </row>
    <row r="17" spans="1:15" x14ac:dyDescent="0.2">
      <c r="A17" s="95">
        <v>64</v>
      </c>
      <c r="C17" s="94"/>
      <c r="E17" s="95"/>
      <c r="G17" s="94"/>
      <c r="I17" s="95">
        <v>2</v>
      </c>
      <c r="K17" s="94"/>
      <c r="M17" s="95"/>
      <c r="O17" s="94"/>
    </row>
    <row r="18" spans="1:15" ht="13.5" thickBot="1" x14ac:dyDescent="0.25">
      <c r="A18" s="97">
        <v>73</v>
      </c>
      <c r="B18" s="98"/>
      <c r="C18" s="99"/>
      <c r="E18" s="95">
        <v>1</v>
      </c>
      <c r="G18" s="94"/>
      <c r="I18" s="95">
        <v>9</v>
      </c>
      <c r="K18" s="94"/>
      <c r="M18" s="95">
        <v>2</v>
      </c>
      <c r="O18" s="94" t="s">
        <v>387</v>
      </c>
    </row>
    <row r="19" spans="1:15" ht="13.5" thickBot="1" x14ac:dyDescent="0.25">
      <c r="E19" s="95">
        <v>6</v>
      </c>
      <c r="G19" s="94"/>
      <c r="I19" s="95">
        <v>18</v>
      </c>
      <c r="K19" s="94"/>
      <c r="M19" s="95">
        <v>8</v>
      </c>
      <c r="O19" s="94" t="s">
        <v>391</v>
      </c>
    </row>
    <row r="20" spans="1:15" x14ac:dyDescent="0.2">
      <c r="A20" s="199" t="s">
        <v>392</v>
      </c>
      <c r="B20" s="200"/>
      <c r="C20" s="201"/>
      <c r="E20" s="95">
        <v>12</v>
      </c>
      <c r="G20" s="94"/>
      <c r="I20" s="95">
        <v>29</v>
      </c>
      <c r="K20" s="94"/>
      <c r="M20" s="95">
        <v>15</v>
      </c>
      <c r="O20" s="94"/>
    </row>
    <row r="21" spans="1:15" x14ac:dyDescent="0.2">
      <c r="A21" s="93"/>
      <c r="C21" s="94"/>
      <c r="E21" s="95">
        <v>19</v>
      </c>
      <c r="G21" s="94"/>
      <c r="I21" s="95">
        <v>43</v>
      </c>
      <c r="K21" s="94"/>
      <c r="M21" s="95">
        <v>26</v>
      </c>
      <c r="O21" s="94"/>
    </row>
    <row r="22" spans="1:15" ht="13.5" thickBot="1" x14ac:dyDescent="0.25">
      <c r="A22" s="95" t="s">
        <v>386</v>
      </c>
      <c r="C22" s="94"/>
      <c r="E22" s="95">
        <v>28</v>
      </c>
      <c r="G22" s="94"/>
      <c r="I22" s="97">
        <v>60</v>
      </c>
      <c r="J22" s="98"/>
      <c r="K22" s="99"/>
      <c r="M22" s="95">
        <v>40</v>
      </c>
      <c r="O22" s="94"/>
    </row>
    <row r="23" spans="1:15" ht="13.5" thickBot="1" x14ac:dyDescent="0.25">
      <c r="A23" s="95"/>
      <c r="C23" s="94"/>
      <c r="E23" s="95">
        <v>38</v>
      </c>
      <c r="G23" s="94"/>
      <c r="M23" s="95">
        <v>58</v>
      </c>
      <c r="O23" s="94"/>
    </row>
    <row r="24" spans="1:15" ht="13.5" thickBot="1" x14ac:dyDescent="0.25">
      <c r="A24" s="95">
        <v>2</v>
      </c>
      <c r="C24" s="94"/>
      <c r="E24" s="95">
        <v>50</v>
      </c>
      <c r="G24" s="94"/>
      <c r="I24" s="199" t="s">
        <v>393</v>
      </c>
      <c r="J24" s="200"/>
      <c r="K24" s="201"/>
      <c r="M24" s="97"/>
      <c r="N24" s="98"/>
      <c r="O24" s="99"/>
    </row>
    <row r="25" spans="1:15" ht="13.5" thickBot="1" x14ac:dyDescent="0.25">
      <c r="A25" s="95">
        <v>6</v>
      </c>
      <c r="C25" s="94"/>
      <c r="E25" s="97">
        <v>65</v>
      </c>
      <c r="F25" s="98"/>
      <c r="G25" s="99"/>
      <c r="I25" s="95"/>
      <c r="K25" s="94"/>
    </row>
    <row r="26" spans="1:15" x14ac:dyDescent="0.2">
      <c r="A26" s="95">
        <v>10</v>
      </c>
      <c r="C26" s="94"/>
      <c r="I26" s="96" t="s">
        <v>386</v>
      </c>
      <c r="K26" s="94"/>
    </row>
    <row r="27" spans="1:15" x14ac:dyDescent="0.2">
      <c r="A27" s="95">
        <v>15</v>
      </c>
      <c r="C27" s="94"/>
      <c r="I27" s="95"/>
      <c r="K27" s="94"/>
    </row>
    <row r="28" spans="1:15" x14ac:dyDescent="0.2">
      <c r="A28" s="95">
        <v>20</v>
      </c>
      <c r="C28" s="94"/>
      <c r="I28" s="95">
        <v>2</v>
      </c>
      <c r="K28" s="94" t="s">
        <v>387</v>
      </c>
    </row>
    <row r="29" spans="1:15" x14ac:dyDescent="0.2">
      <c r="A29" s="95">
        <v>26</v>
      </c>
      <c r="C29" s="94"/>
      <c r="I29" s="95">
        <v>8</v>
      </c>
      <c r="K29" s="94"/>
    </row>
    <row r="30" spans="1:15" x14ac:dyDescent="0.2">
      <c r="A30" s="95">
        <v>33</v>
      </c>
      <c r="C30" s="94"/>
      <c r="I30" s="95">
        <v>17</v>
      </c>
      <c r="K30" s="94"/>
    </row>
    <row r="31" spans="1:15" x14ac:dyDescent="0.2">
      <c r="A31" s="95">
        <v>41</v>
      </c>
      <c r="C31" s="94"/>
      <c r="I31" s="95">
        <v>28</v>
      </c>
      <c r="K31" s="94"/>
    </row>
    <row r="32" spans="1:15" x14ac:dyDescent="0.2">
      <c r="A32" s="95">
        <v>50</v>
      </c>
      <c r="C32" s="94"/>
      <c r="I32" s="95">
        <v>42</v>
      </c>
      <c r="K32" s="94"/>
    </row>
    <row r="33" spans="1:15" x14ac:dyDescent="0.2">
      <c r="A33" s="95">
        <v>60</v>
      </c>
      <c r="C33" s="94"/>
      <c r="I33" s="95">
        <v>60</v>
      </c>
      <c r="K33" s="94"/>
    </row>
    <row r="34" spans="1:15" ht="13.5" thickBot="1" x14ac:dyDescent="0.25">
      <c r="A34" s="97">
        <v>71</v>
      </c>
      <c r="B34" s="98"/>
      <c r="C34" s="99"/>
      <c r="I34" s="97"/>
      <c r="J34" s="98"/>
      <c r="K34" s="99"/>
    </row>
    <row r="35" spans="1:15" ht="13.5" thickBot="1" x14ac:dyDescent="0.25"/>
    <row r="36" spans="1:15" x14ac:dyDescent="0.2">
      <c r="A36" s="199" t="s">
        <v>382</v>
      </c>
      <c r="B36" s="200"/>
      <c r="C36" s="201"/>
      <c r="E36" s="199" t="s">
        <v>383</v>
      </c>
      <c r="F36" s="200"/>
      <c r="G36" s="201"/>
      <c r="I36" s="199" t="s">
        <v>384</v>
      </c>
      <c r="J36" s="200"/>
      <c r="K36" s="201"/>
      <c r="M36" s="199" t="s">
        <v>385</v>
      </c>
      <c r="N36" s="200"/>
      <c r="O36" s="201"/>
    </row>
    <row r="37" spans="1:15" x14ac:dyDescent="0.2">
      <c r="A37" s="202" t="s">
        <v>394</v>
      </c>
      <c r="B37" s="173"/>
      <c r="C37" s="203"/>
      <c r="E37" s="202" t="s">
        <v>394</v>
      </c>
      <c r="F37" s="173"/>
      <c r="G37" s="203"/>
      <c r="I37" s="202" t="s">
        <v>394</v>
      </c>
      <c r="J37" s="173"/>
      <c r="K37" s="203"/>
      <c r="M37" s="202" t="s">
        <v>394</v>
      </c>
      <c r="N37" s="173"/>
      <c r="O37" s="203"/>
    </row>
    <row r="38" spans="1:15" x14ac:dyDescent="0.2">
      <c r="A38" s="204"/>
      <c r="B38" s="173"/>
      <c r="C38" s="203"/>
      <c r="E38" s="204"/>
      <c r="F38" s="173"/>
      <c r="G38" s="203"/>
      <c r="I38" s="204"/>
      <c r="J38" s="173"/>
      <c r="K38" s="203"/>
      <c r="M38" s="204"/>
      <c r="N38" s="173"/>
      <c r="O38" s="203"/>
    </row>
    <row r="39" spans="1:15" x14ac:dyDescent="0.2">
      <c r="A39" s="95" t="s">
        <v>386</v>
      </c>
      <c r="C39" s="94"/>
      <c r="E39" s="95" t="s">
        <v>386</v>
      </c>
      <c r="G39" s="94"/>
      <c r="I39" s="95" t="s">
        <v>386</v>
      </c>
      <c r="K39" s="94"/>
      <c r="M39" s="95" t="s">
        <v>386</v>
      </c>
      <c r="O39" s="94"/>
    </row>
    <row r="40" spans="1:15" x14ac:dyDescent="0.2">
      <c r="A40" s="95"/>
      <c r="C40" s="94"/>
      <c r="E40" s="95"/>
      <c r="G40" s="94"/>
      <c r="I40" s="95"/>
      <c r="K40" s="94"/>
      <c r="M40" s="95"/>
      <c r="O40" s="94"/>
    </row>
    <row r="41" spans="1:15" x14ac:dyDescent="0.2">
      <c r="A41" s="95">
        <v>2</v>
      </c>
      <c r="C41" s="94"/>
      <c r="E41" s="95">
        <v>2</v>
      </c>
      <c r="G41" s="94"/>
      <c r="I41" s="95">
        <v>4</v>
      </c>
      <c r="K41" s="94"/>
      <c r="M41" s="95">
        <v>4</v>
      </c>
      <c r="O41" s="94" t="s">
        <v>387</v>
      </c>
    </row>
    <row r="42" spans="1:15" x14ac:dyDescent="0.2">
      <c r="A42" s="95">
        <v>6</v>
      </c>
      <c r="C42" s="94"/>
      <c r="E42" s="95">
        <v>8</v>
      </c>
      <c r="G42" s="94"/>
      <c r="I42" s="95">
        <v>13</v>
      </c>
      <c r="K42" s="94"/>
      <c r="M42" s="95">
        <v>13</v>
      </c>
      <c r="O42" s="94" t="s">
        <v>391</v>
      </c>
    </row>
    <row r="43" spans="1:15" x14ac:dyDescent="0.2">
      <c r="A43" s="95">
        <v>10</v>
      </c>
      <c r="C43" s="94"/>
      <c r="E43" s="95">
        <v>15</v>
      </c>
      <c r="G43" s="94"/>
      <c r="I43" s="95">
        <v>24</v>
      </c>
      <c r="K43" s="94"/>
      <c r="M43" s="95">
        <v>24</v>
      </c>
      <c r="O43" s="94"/>
    </row>
    <row r="44" spans="1:15" x14ac:dyDescent="0.2">
      <c r="A44" s="95">
        <v>15</v>
      </c>
      <c r="C44" s="94"/>
      <c r="E44" s="95">
        <v>23</v>
      </c>
      <c r="G44" s="94"/>
      <c r="I44" s="95">
        <v>37</v>
      </c>
      <c r="K44" s="94"/>
      <c r="M44" s="95">
        <v>40</v>
      </c>
      <c r="O44" s="94"/>
    </row>
    <row r="45" spans="1:15" x14ac:dyDescent="0.2">
      <c r="A45" s="95">
        <v>20</v>
      </c>
      <c r="C45" s="94"/>
      <c r="E45" s="95">
        <v>32</v>
      </c>
      <c r="G45" s="94"/>
      <c r="I45" s="95">
        <v>53</v>
      </c>
      <c r="K45" s="94"/>
      <c r="M45" s="95">
        <v>59</v>
      </c>
      <c r="O45" s="94"/>
    </row>
    <row r="46" spans="1:15" ht="13.5" thickBot="1" x14ac:dyDescent="0.25">
      <c r="A46" s="95">
        <v>26</v>
      </c>
      <c r="C46" s="94"/>
      <c r="E46" s="95">
        <v>43</v>
      </c>
      <c r="G46" s="94"/>
      <c r="I46" s="95">
        <v>72</v>
      </c>
      <c r="K46" s="94"/>
      <c r="M46" s="97"/>
      <c r="N46" s="98"/>
      <c r="O46" s="99"/>
    </row>
    <row r="47" spans="1:15" ht="13.5" thickBot="1" x14ac:dyDescent="0.25">
      <c r="A47" s="95">
        <v>32</v>
      </c>
      <c r="C47" s="94"/>
      <c r="E47" s="95">
        <v>56</v>
      </c>
      <c r="G47" s="94"/>
      <c r="I47" s="97"/>
      <c r="J47" s="98"/>
      <c r="K47" s="99"/>
    </row>
    <row r="48" spans="1:15" ht="13.5" thickBot="1" x14ac:dyDescent="0.25">
      <c r="A48" s="95">
        <v>39</v>
      </c>
      <c r="C48" s="94"/>
      <c r="E48" s="95">
        <v>70</v>
      </c>
      <c r="G48" s="94"/>
      <c r="M48" s="199" t="s">
        <v>390</v>
      </c>
      <c r="N48" s="200"/>
      <c r="O48" s="201"/>
    </row>
    <row r="49" spans="1:15" ht="13.5" thickBot="1" x14ac:dyDescent="0.25">
      <c r="A49" s="95">
        <v>46</v>
      </c>
      <c r="C49" s="94"/>
      <c r="E49" s="97"/>
      <c r="F49" s="98"/>
      <c r="G49" s="99"/>
      <c r="I49" s="199" t="s">
        <v>388</v>
      </c>
      <c r="J49" s="200"/>
      <c r="K49" s="201"/>
      <c r="M49" s="202" t="s">
        <v>394</v>
      </c>
      <c r="N49" s="173"/>
      <c r="O49" s="203"/>
    </row>
    <row r="50" spans="1:15" ht="13.5" thickBot="1" x14ac:dyDescent="0.25">
      <c r="A50" s="95">
        <v>54</v>
      </c>
      <c r="C50" s="94"/>
      <c r="I50" s="202" t="s">
        <v>394</v>
      </c>
      <c r="J50" s="173"/>
      <c r="K50" s="203"/>
      <c r="M50" s="204"/>
      <c r="N50" s="173"/>
      <c r="O50" s="203"/>
    </row>
    <row r="51" spans="1:15" x14ac:dyDescent="0.2">
      <c r="A51" s="95">
        <v>63</v>
      </c>
      <c r="C51" s="94"/>
      <c r="E51" s="199" t="s">
        <v>389</v>
      </c>
      <c r="F51" s="200"/>
      <c r="G51" s="201"/>
      <c r="I51" s="204"/>
      <c r="J51" s="173"/>
      <c r="K51" s="203"/>
      <c r="M51" s="96" t="s">
        <v>386</v>
      </c>
      <c r="O51" s="94"/>
    </row>
    <row r="52" spans="1:15" x14ac:dyDescent="0.2">
      <c r="A52" s="95">
        <v>73</v>
      </c>
      <c r="C52" s="94"/>
      <c r="E52" s="202" t="s">
        <v>394</v>
      </c>
      <c r="F52" s="173"/>
      <c r="G52" s="203"/>
      <c r="I52" s="95" t="s">
        <v>386</v>
      </c>
      <c r="K52" s="94"/>
      <c r="M52" s="95"/>
      <c r="O52" s="94"/>
    </row>
    <row r="53" spans="1:15" ht="13.5" thickBot="1" x14ac:dyDescent="0.25">
      <c r="A53" s="97"/>
      <c r="B53" s="98"/>
      <c r="C53" s="99"/>
      <c r="E53" s="204"/>
      <c r="F53" s="173"/>
      <c r="G53" s="203"/>
      <c r="I53" s="95"/>
      <c r="K53" s="94"/>
      <c r="M53" s="95">
        <v>4</v>
      </c>
      <c r="O53" s="94" t="s">
        <v>387</v>
      </c>
    </row>
    <row r="54" spans="1:15" ht="13.5" thickBot="1" x14ac:dyDescent="0.25">
      <c r="E54" s="95" t="s">
        <v>386</v>
      </c>
      <c r="G54" s="94"/>
      <c r="I54" s="95">
        <v>4</v>
      </c>
      <c r="K54" s="94"/>
      <c r="M54" s="95">
        <v>13</v>
      </c>
      <c r="O54" s="94" t="s">
        <v>391</v>
      </c>
    </row>
    <row r="55" spans="1:15" x14ac:dyDescent="0.2">
      <c r="A55" s="199" t="s">
        <v>392</v>
      </c>
      <c r="B55" s="200"/>
      <c r="C55" s="201"/>
      <c r="E55" s="95"/>
      <c r="G55" s="94"/>
      <c r="I55" s="95">
        <v>14</v>
      </c>
      <c r="K55" s="94"/>
      <c r="M55" s="95">
        <v>24</v>
      </c>
      <c r="O55" s="94" t="s">
        <v>395</v>
      </c>
    </row>
    <row r="56" spans="1:15" x14ac:dyDescent="0.2">
      <c r="A56" s="202" t="s">
        <v>394</v>
      </c>
      <c r="B56" s="173"/>
      <c r="C56" s="203"/>
      <c r="E56" s="95">
        <v>3</v>
      </c>
      <c r="G56" s="94"/>
      <c r="I56" s="95">
        <v>27</v>
      </c>
      <c r="K56" s="94"/>
      <c r="M56" s="95">
        <v>38</v>
      </c>
      <c r="O56" s="94"/>
    </row>
    <row r="57" spans="1:15" x14ac:dyDescent="0.2">
      <c r="A57" s="204"/>
      <c r="B57" s="173"/>
      <c r="C57" s="203"/>
      <c r="E57" s="95">
        <v>11</v>
      </c>
      <c r="G57" s="94"/>
      <c r="I57" s="95">
        <v>42</v>
      </c>
      <c r="K57" s="94"/>
      <c r="M57" s="95">
        <v>58</v>
      </c>
      <c r="O57" s="94"/>
    </row>
    <row r="58" spans="1:15" ht="13.5" thickBot="1" x14ac:dyDescent="0.25">
      <c r="A58" s="95" t="s">
        <v>386</v>
      </c>
      <c r="C58" s="94"/>
      <c r="E58" s="95">
        <v>20</v>
      </c>
      <c r="G58" s="94"/>
      <c r="I58" s="95">
        <v>61</v>
      </c>
      <c r="K58" s="94"/>
      <c r="M58" s="97"/>
      <c r="N58" s="98"/>
      <c r="O58" s="99"/>
    </row>
    <row r="59" spans="1:15" ht="13.5" thickBot="1" x14ac:dyDescent="0.25">
      <c r="A59" s="95"/>
      <c r="C59" s="94"/>
      <c r="E59" s="95">
        <v>31</v>
      </c>
      <c r="G59" s="94"/>
      <c r="I59" s="97"/>
      <c r="J59" s="98"/>
      <c r="K59" s="99"/>
    </row>
    <row r="60" spans="1:15" ht="13.5" thickBot="1" x14ac:dyDescent="0.25">
      <c r="A60" s="95">
        <v>2</v>
      </c>
      <c r="C60" s="94"/>
      <c r="E60" s="95">
        <v>44</v>
      </c>
      <c r="G60" s="94"/>
    </row>
    <row r="61" spans="1:15" x14ac:dyDescent="0.2">
      <c r="A61" s="95">
        <v>7</v>
      </c>
      <c r="C61" s="94"/>
      <c r="E61" s="95">
        <v>59</v>
      </c>
      <c r="G61" s="94"/>
      <c r="I61" s="199" t="s">
        <v>393</v>
      </c>
      <c r="J61" s="200"/>
      <c r="K61" s="201"/>
    </row>
    <row r="62" spans="1:15" x14ac:dyDescent="0.2">
      <c r="A62" s="95">
        <v>13</v>
      </c>
      <c r="C62" s="94"/>
      <c r="E62" s="95">
        <v>76</v>
      </c>
      <c r="G62" s="94"/>
      <c r="I62" s="202" t="s">
        <v>394</v>
      </c>
      <c r="J62" s="173"/>
      <c r="K62" s="203"/>
    </row>
    <row r="63" spans="1:15" ht="13.5" thickBot="1" x14ac:dyDescent="0.25">
      <c r="A63" s="95">
        <v>19</v>
      </c>
      <c r="C63" s="94"/>
      <c r="E63" s="97"/>
      <c r="F63" s="98"/>
      <c r="G63" s="99"/>
      <c r="I63" s="204"/>
      <c r="J63" s="173"/>
      <c r="K63" s="203"/>
    </row>
    <row r="64" spans="1:15" x14ac:dyDescent="0.2">
      <c r="A64" s="95">
        <v>26</v>
      </c>
      <c r="C64" s="94"/>
      <c r="I64" s="95" t="s">
        <v>386</v>
      </c>
      <c r="K64" s="94"/>
    </row>
    <row r="65" spans="1:11" x14ac:dyDescent="0.2">
      <c r="A65" s="95">
        <v>34</v>
      </c>
      <c r="C65" s="94"/>
      <c r="I65" s="95"/>
      <c r="K65" s="94"/>
    </row>
    <row r="66" spans="1:11" x14ac:dyDescent="0.2">
      <c r="A66" s="95">
        <v>43</v>
      </c>
      <c r="C66" s="94"/>
      <c r="I66" s="95">
        <v>4</v>
      </c>
      <c r="K66" s="94" t="s">
        <v>387</v>
      </c>
    </row>
    <row r="67" spans="1:11" x14ac:dyDescent="0.2">
      <c r="A67" s="95">
        <v>53</v>
      </c>
      <c r="C67" s="94"/>
      <c r="I67" s="95">
        <v>13</v>
      </c>
      <c r="K67" s="94"/>
    </row>
    <row r="68" spans="1:11" x14ac:dyDescent="0.2">
      <c r="A68" s="95">
        <v>64</v>
      </c>
      <c r="C68" s="94"/>
      <c r="I68" s="95">
        <v>26</v>
      </c>
      <c r="K68" s="94"/>
    </row>
    <row r="69" spans="1:11" ht="13.5" thickBot="1" x14ac:dyDescent="0.25">
      <c r="A69" s="97"/>
      <c r="B69" s="98"/>
      <c r="C69" s="99"/>
      <c r="I69" s="95">
        <v>42</v>
      </c>
      <c r="K69" s="94"/>
    </row>
    <row r="70" spans="1:11" x14ac:dyDescent="0.2">
      <c r="I70" s="95">
        <v>62</v>
      </c>
      <c r="K70" s="94"/>
    </row>
    <row r="71" spans="1:11" ht="13.5" thickBot="1" x14ac:dyDescent="0.25">
      <c r="I71" s="97"/>
      <c r="J71" s="98"/>
      <c r="K71" s="99"/>
    </row>
    <row r="107" spans="4:7" x14ac:dyDescent="0.2">
      <c r="D107"/>
    </row>
    <row r="108" spans="4:7" x14ac:dyDescent="0.2">
      <c r="D108"/>
      <c r="E108"/>
      <c r="F108"/>
      <c r="G108"/>
    </row>
    <row r="109" spans="4:7" x14ac:dyDescent="0.2">
      <c r="D109"/>
      <c r="E109"/>
      <c r="F109"/>
      <c r="G109"/>
    </row>
    <row r="110" spans="4:7" x14ac:dyDescent="0.2">
      <c r="D110"/>
      <c r="E110"/>
      <c r="F110"/>
      <c r="G110"/>
    </row>
    <row r="111" spans="4:7" x14ac:dyDescent="0.2">
      <c r="D111"/>
      <c r="E111"/>
      <c r="F111"/>
      <c r="G111"/>
    </row>
    <row r="112" spans="4:7" x14ac:dyDescent="0.2">
      <c r="D112"/>
      <c r="E112"/>
      <c r="F112"/>
      <c r="G112"/>
    </row>
    <row r="113" spans="4:7" x14ac:dyDescent="0.2">
      <c r="D113"/>
      <c r="E113"/>
      <c r="F113"/>
      <c r="G113"/>
    </row>
    <row r="114" spans="4:7" x14ac:dyDescent="0.2">
      <c r="D114"/>
      <c r="E114"/>
      <c r="F114"/>
      <c r="G114"/>
    </row>
    <row r="115" spans="4:7" x14ac:dyDescent="0.2">
      <c r="D115"/>
      <c r="E115"/>
      <c r="F115"/>
      <c r="G115"/>
    </row>
    <row r="116" spans="4:7" x14ac:dyDescent="0.2">
      <c r="D116"/>
      <c r="E116"/>
      <c r="F116"/>
      <c r="G116"/>
    </row>
    <row r="117" spans="4:7" x14ac:dyDescent="0.2">
      <c r="D117"/>
      <c r="E117"/>
      <c r="F117"/>
      <c r="G117"/>
    </row>
    <row r="118" spans="4:7" x14ac:dyDescent="0.2">
      <c r="E118"/>
      <c r="F118"/>
      <c r="G118"/>
    </row>
  </sheetData>
  <mergeCells count="27">
    <mergeCell ref="I62:K63"/>
    <mergeCell ref="A56:C57"/>
    <mergeCell ref="E52:G53"/>
    <mergeCell ref="I50:K51"/>
    <mergeCell ref="I61:K61"/>
    <mergeCell ref="A55:C55"/>
    <mergeCell ref="E51:G51"/>
    <mergeCell ref="A36:C36"/>
    <mergeCell ref="E36:G36"/>
    <mergeCell ref="I36:K36"/>
    <mergeCell ref="M14:O14"/>
    <mergeCell ref="M36:O36"/>
    <mergeCell ref="A1:C1"/>
    <mergeCell ref="E1:G1"/>
    <mergeCell ref="I1:K1"/>
    <mergeCell ref="M1:O1"/>
    <mergeCell ref="I24:K24"/>
    <mergeCell ref="A20:C20"/>
    <mergeCell ref="E14:G14"/>
    <mergeCell ref="I13:K13"/>
    <mergeCell ref="I49:K49"/>
    <mergeCell ref="M48:O48"/>
    <mergeCell ref="M49:O50"/>
    <mergeCell ref="A37:C38"/>
    <mergeCell ref="E37:G38"/>
    <mergeCell ref="I37:K38"/>
    <mergeCell ref="M37:O38"/>
  </mergeCells>
  <phoneticPr fontId="0" type="noConversion"/>
  <pageMargins left="0.75" right="0.75" top="1.03" bottom="1" header="0.5" footer="0.5"/>
  <pageSetup paperSize="9" scale="95" orientation="landscape" horizontalDpi="4294967293" r:id="rId1"/>
  <headerFooter alignWithMargins="0"/>
  <rowBreaks count="1" manualBreakCount="1">
    <brk id="35" max="1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50E8-1FC9-41C6-BED8-1643F9410D79}">
  <dimension ref="A1:I42"/>
  <sheetViews>
    <sheetView workbookViewId="0">
      <selection activeCell="P34" sqref="P34"/>
    </sheetView>
  </sheetViews>
  <sheetFormatPr defaultRowHeight="12.75" x14ac:dyDescent="0.2"/>
  <cols>
    <col min="1" max="1" width="9.140625" style="2"/>
    <col min="2" max="2" width="23.85546875" style="5" customWidth="1"/>
    <col min="3" max="3" width="2.7109375" style="2" customWidth="1"/>
    <col min="4" max="10" width="5.7109375" style="2" customWidth="1"/>
    <col min="11" max="16384" width="9.140625" style="2"/>
  </cols>
  <sheetData>
    <row r="1" spans="1:9" x14ac:dyDescent="0.2">
      <c r="A1" s="6" t="s">
        <v>133</v>
      </c>
    </row>
    <row r="3" spans="1:9" x14ac:dyDescent="0.2">
      <c r="B3" s="5" t="s">
        <v>396</v>
      </c>
      <c r="D3" s="4" t="s">
        <v>29</v>
      </c>
    </row>
    <row r="5" spans="1:9" ht="14.25" x14ac:dyDescent="0.2">
      <c r="B5" s="5" t="s">
        <v>397</v>
      </c>
      <c r="D5" s="4">
        <f>SUM(D6:D7)</f>
        <v>127</v>
      </c>
      <c r="E5" s="85" t="s">
        <v>398</v>
      </c>
    </row>
    <row r="6" spans="1:9" ht="14.25" x14ac:dyDescent="0.2">
      <c r="B6" s="5" t="s">
        <v>399</v>
      </c>
      <c r="D6" s="4">
        <v>84</v>
      </c>
      <c r="E6" s="85" t="s">
        <v>398</v>
      </c>
    </row>
    <row r="7" spans="1:9" ht="14.25" x14ac:dyDescent="0.2">
      <c r="B7" s="5" t="s">
        <v>400</v>
      </c>
      <c r="D7" s="4">
        <v>43</v>
      </c>
      <c r="E7" s="85" t="s">
        <v>398</v>
      </c>
    </row>
    <row r="8" spans="1:9" ht="14.25" x14ac:dyDescent="0.2">
      <c r="B8" s="5" t="s">
        <v>401</v>
      </c>
      <c r="D8" s="4">
        <v>7.5</v>
      </c>
      <c r="E8" s="85" t="s">
        <v>402</v>
      </c>
    </row>
    <row r="9" spans="1:9" x14ac:dyDescent="0.2">
      <c r="B9" s="5" t="s">
        <v>403</v>
      </c>
      <c r="D9" s="4"/>
      <c r="E9" s="2" t="s">
        <v>74</v>
      </c>
    </row>
    <row r="11" spans="1:9" x14ac:dyDescent="0.2">
      <c r="B11" s="7" t="s">
        <v>404</v>
      </c>
    </row>
    <row r="12" spans="1:9" x14ac:dyDescent="0.2">
      <c r="D12" s="2" t="s">
        <v>405</v>
      </c>
      <c r="G12" s="2" t="s">
        <v>406</v>
      </c>
    </row>
    <row r="13" spans="1:9" x14ac:dyDescent="0.2">
      <c r="B13" s="5" t="s">
        <v>146</v>
      </c>
      <c r="D13" s="4">
        <v>2025</v>
      </c>
      <c r="E13" s="2" t="s">
        <v>74</v>
      </c>
      <c r="G13" s="4">
        <v>1575</v>
      </c>
      <c r="H13" s="2" t="s">
        <v>74</v>
      </c>
    </row>
    <row r="14" spans="1:9" x14ac:dyDescent="0.2">
      <c r="B14" s="5" t="s">
        <v>73</v>
      </c>
      <c r="D14" s="4">
        <v>535</v>
      </c>
      <c r="E14" s="2" t="s">
        <v>74</v>
      </c>
      <c r="G14" s="4">
        <v>246</v>
      </c>
      <c r="H14" s="2" t="s">
        <v>74</v>
      </c>
    </row>
    <row r="15" spans="1:9" x14ac:dyDescent="0.2">
      <c r="B15" s="5" t="s">
        <v>147</v>
      </c>
      <c r="D15" s="4">
        <v>-425</v>
      </c>
      <c r="E15" s="2" t="s">
        <v>74</v>
      </c>
      <c r="G15" s="4">
        <f>D15</f>
        <v>-425</v>
      </c>
      <c r="H15" s="2" t="s">
        <v>74</v>
      </c>
      <c r="I15" s="2" t="s">
        <v>154</v>
      </c>
    </row>
    <row r="17" spans="1:9" x14ac:dyDescent="0.2">
      <c r="B17" s="5" t="s">
        <v>407</v>
      </c>
      <c r="D17" s="25" t="s">
        <v>408</v>
      </c>
      <c r="E17" s="9"/>
      <c r="F17" s="9"/>
      <c r="G17" s="9"/>
      <c r="H17" s="9"/>
      <c r="I17" s="10"/>
    </row>
    <row r="19" spans="1:9" x14ac:dyDescent="0.2">
      <c r="A19" s="6" t="s">
        <v>409</v>
      </c>
    </row>
    <row r="21" spans="1:9" x14ac:dyDescent="0.2">
      <c r="B21" s="5" t="s">
        <v>410</v>
      </c>
      <c r="D21" s="25" t="s">
        <v>411</v>
      </c>
      <c r="E21" s="10"/>
      <c r="H21" s="4">
        <v>440</v>
      </c>
      <c r="I21" s="2" t="s">
        <v>412</v>
      </c>
    </row>
    <row r="22" spans="1:9" x14ac:dyDescent="0.2">
      <c r="B22" s="5" t="s">
        <v>413</v>
      </c>
      <c r="D22" s="22" t="s">
        <v>414</v>
      </c>
      <c r="E22" s="14"/>
      <c r="H22" s="4">
        <v>440</v>
      </c>
      <c r="I22" s="2" t="s">
        <v>412</v>
      </c>
    </row>
    <row r="23" spans="1:9" x14ac:dyDescent="0.2">
      <c r="B23" s="5" t="s">
        <v>415</v>
      </c>
      <c r="D23" s="4" t="s">
        <v>29</v>
      </c>
      <c r="G23" s="21" t="s">
        <v>416</v>
      </c>
      <c r="H23" s="4">
        <v>3</v>
      </c>
    </row>
    <row r="27" spans="1:9" x14ac:dyDescent="0.2">
      <c r="A27" s="6" t="s">
        <v>417</v>
      </c>
    </row>
    <row r="29" spans="1:9" x14ac:dyDescent="0.2">
      <c r="B29" s="5" t="s">
        <v>418</v>
      </c>
      <c r="D29" s="4">
        <v>100</v>
      </c>
    </row>
    <row r="30" spans="1:9" x14ac:dyDescent="0.2">
      <c r="B30" s="5" t="s">
        <v>419</v>
      </c>
      <c r="D30" s="4">
        <v>1</v>
      </c>
    </row>
    <row r="31" spans="1:9" x14ac:dyDescent="0.2">
      <c r="B31" s="5" t="s">
        <v>420</v>
      </c>
      <c r="D31" s="4" t="s">
        <v>29</v>
      </c>
    </row>
    <row r="34" spans="1:8" x14ac:dyDescent="0.2">
      <c r="A34" s="6" t="s">
        <v>421</v>
      </c>
    </row>
    <row r="36" spans="1:8" x14ac:dyDescent="0.2">
      <c r="B36" s="5" t="s">
        <v>163</v>
      </c>
      <c r="D36" s="4">
        <v>100</v>
      </c>
    </row>
    <row r="37" spans="1:8" x14ac:dyDescent="0.2">
      <c r="B37" s="5" t="s">
        <v>422</v>
      </c>
      <c r="D37" s="4" t="s">
        <v>29</v>
      </c>
    </row>
    <row r="38" spans="1:8" x14ac:dyDescent="0.2">
      <c r="B38" s="5" t="s">
        <v>423</v>
      </c>
      <c r="D38" s="4" t="s">
        <v>29</v>
      </c>
    </row>
    <row r="40" spans="1:8" x14ac:dyDescent="0.2">
      <c r="B40" s="5" t="s">
        <v>57</v>
      </c>
      <c r="D40" s="17"/>
      <c r="E40" s="27"/>
      <c r="F40" s="27"/>
      <c r="G40" s="27"/>
      <c r="H40" s="28"/>
    </row>
    <row r="41" spans="1:8" x14ac:dyDescent="0.2">
      <c r="D41" s="20"/>
      <c r="H41" s="30"/>
    </row>
    <row r="42" spans="1:8" x14ac:dyDescent="0.2">
      <c r="D42" s="22"/>
      <c r="E42" s="13"/>
      <c r="F42" s="13"/>
      <c r="G42" s="13"/>
      <c r="H42" s="14"/>
    </row>
  </sheetData>
  <phoneticPr fontId="0" type="noConversion"/>
  <pageMargins left="0.43307086614173229" right="0.43307086614173229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&amp;LRotterdam&amp;CNieuwe Luxor Theater&amp;R&amp;D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7E302-AEBB-4636-8AA6-DCABFB39FF6A}">
  <dimension ref="A1:K90"/>
  <sheetViews>
    <sheetView tabSelected="1" topLeftCell="A58" workbookViewId="0">
      <selection activeCell="D6" sqref="D6"/>
    </sheetView>
  </sheetViews>
  <sheetFormatPr defaultRowHeight="12.75" x14ac:dyDescent="0.2"/>
  <cols>
    <col min="1" max="1" width="9.140625" style="2"/>
    <col min="2" max="2" width="32.5703125" style="5" customWidth="1"/>
    <col min="3" max="3" width="2.7109375" style="2" customWidth="1"/>
    <col min="4" max="12" width="5.7109375" style="2" customWidth="1"/>
    <col min="13" max="16384" width="9.140625" style="2"/>
  </cols>
  <sheetData>
    <row r="1" spans="1:11" x14ac:dyDescent="0.2">
      <c r="A1" s="6" t="s">
        <v>424</v>
      </c>
    </row>
    <row r="2" spans="1:11" x14ac:dyDescent="0.2">
      <c r="A2" s="6"/>
    </row>
    <row r="3" spans="1:11" x14ac:dyDescent="0.2">
      <c r="A3" s="6"/>
      <c r="B3" s="34" t="s">
        <v>7</v>
      </c>
    </row>
    <row r="4" spans="1:11" x14ac:dyDescent="0.2">
      <c r="B4" s="5" t="s">
        <v>425</v>
      </c>
      <c r="D4" s="25" t="s">
        <v>426</v>
      </c>
      <c r="E4" s="9"/>
      <c r="F4" s="9"/>
      <c r="G4" s="10"/>
    </row>
    <row r="5" spans="1:11" x14ac:dyDescent="0.2">
      <c r="B5" s="5" t="s">
        <v>427</v>
      </c>
      <c r="D5" s="25" t="s">
        <v>663</v>
      </c>
      <c r="E5" s="9"/>
      <c r="F5" s="9"/>
      <c r="G5" s="10"/>
    </row>
    <row r="6" spans="1:11" x14ac:dyDescent="0.2">
      <c r="B6" s="5" t="s">
        <v>429</v>
      </c>
      <c r="D6" s="25" t="s">
        <v>428</v>
      </c>
      <c r="E6" s="9"/>
      <c r="F6" s="9"/>
      <c r="G6" s="10"/>
    </row>
    <row r="7" spans="1:11" x14ac:dyDescent="0.2">
      <c r="B7" s="5" t="s">
        <v>430</v>
      </c>
      <c r="D7" s="4" t="s">
        <v>29</v>
      </c>
    </row>
    <row r="8" spans="1:11" x14ac:dyDescent="0.2">
      <c r="B8" s="5" t="s">
        <v>431</v>
      </c>
      <c r="D8" s="4" t="s">
        <v>29</v>
      </c>
    </row>
    <row r="9" spans="1:11" x14ac:dyDescent="0.2">
      <c r="B9" s="5" t="s">
        <v>432</v>
      </c>
      <c r="D9" s="4" t="s">
        <v>649</v>
      </c>
    </row>
    <row r="11" spans="1:11" x14ac:dyDescent="0.2">
      <c r="B11" s="5" t="s">
        <v>433</v>
      </c>
      <c r="D11" s="4" t="s">
        <v>29</v>
      </c>
    </row>
    <row r="12" spans="1:11" x14ac:dyDescent="0.2">
      <c r="B12" s="5" t="s">
        <v>434</v>
      </c>
      <c r="D12" s="4" t="s">
        <v>47</v>
      </c>
    </row>
    <row r="13" spans="1:11" x14ac:dyDescent="0.2">
      <c r="B13" s="5" t="s">
        <v>435</v>
      </c>
      <c r="D13" s="4" t="s">
        <v>29</v>
      </c>
      <c r="G13" s="2" t="s">
        <v>436</v>
      </c>
      <c r="J13" s="4"/>
    </row>
    <row r="14" spans="1:11" x14ac:dyDescent="0.2">
      <c r="B14" s="5" t="s">
        <v>437</v>
      </c>
      <c r="D14" s="4" t="s">
        <v>29</v>
      </c>
    </row>
    <row r="15" spans="1:11" x14ac:dyDescent="0.2">
      <c r="B15" s="5" t="s">
        <v>438</v>
      </c>
      <c r="D15" s="4" t="s">
        <v>29</v>
      </c>
      <c r="G15" s="2" t="s">
        <v>439</v>
      </c>
      <c r="J15" s="4">
        <v>25</v>
      </c>
      <c r="K15" s="2" t="s">
        <v>440</v>
      </c>
    </row>
    <row r="17" spans="2:11" x14ac:dyDescent="0.2">
      <c r="B17" s="34" t="s">
        <v>441</v>
      </c>
    </row>
    <row r="18" spans="2:11" x14ac:dyDescent="0.2">
      <c r="B18" s="5" t="s">
        <v>442</v>
      </c>
      <c r="D18" s="25" t="s">
        <v>443</v>
      </c>
      <c r="E18" s="9"/>
      <c r="F18" s="9"/>
      <c r="G18" s="10"/>
    </row>
    <row r="19" spans="2:11" x14ac:dyDescent="0.2">
      <c r="B19" s="5" t="s">
        <v>444</v>
      </c>
      <c r="D19" s="25" t="s">
        <v>445</v>
      </c>
      <c r="E19" s="9"/>
      <c r="F19" s="9"/>
      <c r="G19" s="10"/>
    </row>
    <row r="21" spans="2:11" x14ac:dyDescent="0.2">
      <c r="B21" s="5" t="s">
        <v>446</v>
      </c>
      <c r="D21" s="4">
        <v>286</v>
      </c>
      <c r="G21" s="2" t="s">
        <v>447</v>
      </c>
      <c r="J21" s="35">
        <v>2.5</v>
      </c>
      <c r="K21" s="2" t="s">
        <v>448</v>
      </c>
    </row>
    <row r="22" spans="2:11" x14ac:dyDescent="0.2">
      <c r="B22" s="5" t="s">
        <v>446</v>
      </c>
      <c r="D22" s="33">
        <v>70</v>
      </c>
      <c r="G22" s="2" t="s">
        <v>447</v>
      </c>
      <c r="J22" s="35">
        <v>5</v>
      </c>
      <c r="K22" s="2" t="s">
        <v>448</v>
      </c>
    </row>
    <row r="23" spans="2:11" x14ac:dyDescent="0.2">
      <c r="B23" s="5" t="s">
        <v>449</v>
      </c>
      <c r="D23" s="25" t="s">
        <v>450</v>
      </c>
      <c r="E23" s="10"/>
      <c r="G23" s="2" t="s">
        <v>447</v>
      </c>
      <c r="J23" s="35">
        <v>2.5</v>
      </c>
      <c r="K23" s="2" t="s">
        <v>448</v>
      </c>
    </row>
    <row r="24" spans="2:11" x14ac:dyDescent="0.2">
      <c r="B24" s="5" t="s">
        <v>451</v>
      </c>
      <c r="D24" s="36"/>
      <c r="G24" s="2" t="s">
        <v>447</v>
      </c>
      <c r="J24" s="4"/>
      <c r="K24" s="2" t="s">
        <v>448</v>
      </c>
    </row>
    <row r="25" spans="2:11" x14ac:dyDescent="0.2">
      <c r="B25" s="5" t="s">
        <v>452</v>
      </c>
      <c r="D25" s="4"/>
    </row>
    <row r="27" spans="2:11" x14ac:dyDescent="0.2">
      <c r="B27" s="32" t="s">
        <v>453</v>
      </c>
    </row>
    <row r="28" spans="2:11" x14ac:dyDescent="0.2">
      <c r="B28" s="5" t="s">
        <v>436</v>
      </c>
      <c r="D28" s="25" t="s">
        <v>454</v>
      </c>
      <c r="E28" s="9"/>
      <c r="F28" s="9"/>
      <c r="G28" s="10"/>
    </row>
    <row r="29" spans="2:11" x14ac:dyDescent="0.2">
      <c r="B29" s="5" t="s">
        <v>455</v>
      </c>
      <c r="D29" s="25"/>
      <c r="E29" s="9"/>
      <c r="F29" s="9"/>
      <c r="G29" s="10"/>
    </row>
    <row r="30" spans="2:11" x14ac:dyDescent="0.2">
      <c r="B30" s="5" t="s">
        <v>456</v>
      </c>
      <c r="D30" s="25" t="s">
        <v>29</v>
      </c>
      <c r="E30" s="9"/>
      <c r="F30" s="9"/>
      <c r="G30" s="10"/>
    </row>
    <row r="32" spans="2:11" x14ac:dyDescent="0.2">
      <c r="B32" s="32" t="s">
        <v>457</v>
      </c>
    </row>
    <row r="33" spans="2:9" x14ac:dyDescent="0.2">
      <c r="B33" s="5" t="s">
        <v>458</v>
      </c>
      <c r="D33" s="137" t="s">
        <v>650</v>
      </c>
      <c r="E33" s="205"/>
      <c r="F33" s="205"/>
      <c r="G33" s="205"/>
      <c r="H33" s="205"/>
      <c r="I33" s="206"/>
    </row>
    <row r="34" spans="2:9" x14ac:dyDescent="0.2">
      <c r="D34" s="207"/>
      <c r="E34" s="208"/>
      <c r="F34" s="208"/>
      <c r="G34" s="208"/>
      <c r="H34" s="208"/>
      <c r="I34" s="209"/>
    </row>
    <row r="35" spans="2:9" x14ac:dyDescent="0.2">
      <c r="D35" s="210"/>
      <c r="E35" s="211"/>
      <c r="F35" s="211"/>
      <c r="G35" s="211"/>
      <c r="H35" s="211"/>
      <c r="I35" s="212"/>
    </row>
    <row r="37" spans="2:9" x14ac:dyDescent="0.2">
      <c r="B37" s="34" t="s">
        <v>459</v>
      </c>
    </row>
    <row r="38" spans="2:9" x14ac:dyDescent="0.2">
      <c r="B38" s="5" t="s">
        <v>460</v>
      </c>
      <c r="D38" s="135" t="s">
        <v>461</v>
      </c>
      <c r="E38" s="136"/>
    </row>
    <row r="39" spans="2:9" x14ac:dyDescent="0.2">
      <c r="B39" s="5" t="s">
        <v>462</v>
      </c>
      <c r="D39" s="4" t="s">
        <v>29</v>
      </c>
    </row>
    <row r="40" spans="2:9" x14ac:dyDescent="0.2">
      <c r="B40" s="5" t="s">
        <v>463</v>
      </c>
      <c r="D40" s="4" t="s">
        <v>649</v>
      </c>
    </row>
    <row r="41" spans="2:9" x14ac:dyDescent="0.2">
      <c r="B41" s="5" t="s">
        <v>464</v>
      </c>
      <c r="D41" s="4" t="s">
        <v>29</v>
      </c>
    </row>
    <row r="42" spans="2:9" x14ac:dyDescent="0.2">
      <c r="B42" s="5" t="s">
        <v>465</v>
      </c>
      <c r="D42" s="4" t="s">
        <v>29</v>
      </c>
    </row>
    <row r="44" spans="2:9" x14ac:dyDescent="0.2">
      <c r="B44" s="32" t="s">
        <v>466</v>
      </c>
      <c r="D44" s="21" t="s">
        <v>416</v>
      </c>
      <c r="E44" s="21" t="s">
        <v>467</v>
      </c>
      <c r="F44" s="21" t="s">
        <v>228</v>
      </c>
    </row>
    <row r="45" spans="2:9" x14ac:dyDescent="0.2">
      <c r="B45" s="5" t="s">
        <v>468</v>
      </c>
      <c r="D45" s="3">
        <v>1</v>
      </c>
      <c r="E45" s="3">
        <v>125</v>
      </c>
      <c r="F45" s="3">
        <v>125</v>
      </c>
      <c r="G45" s="135"/>
      <c r="H45" s="157"/>
      <c r="I45" s="136"/>
    </row>
    <row r="46" spans="2:9" x14ac:dyDescent="0.2">
      <c r="B46" s="5" t="s">
        <v>469</v>
      </c>
      <c r="D46" s="3">
        <v>2</v>
      </c>
      <c r="E46" s="3">
        <v>125</v>
      </c>
      <c r="F46" s="3">
        <v>125</v>
      </c>
      <c r="G46" s="135"/>
      <c r="H46" s="157"/>
      <c r="I46" s="136"/>
    </row>
    <row r="47" spans="2:9" x14ac:dyDescent="0.2">
      <c r="D47" s="3">
        <v>1</v>
      </c>
      <c r="E47" s="3">
        <v>63</v>
      </c>
      <c r="F47" s="3">
        <v>63</v>
      </c>
      <c r="G47" s="135"/>
      <c r="H47" s="157"/>
      <c r="I47" s="136"/>
    </row>
    <row r="48" spans="2:9" x14ac:dyDescent="0.2">
      <c r="D48" s="3">
        <v>1</v>
      </c>
      <c r="E48" s="3">
        <v>32</v>
      </c>
      <c r="F48" s="3">
        <v>32</v>
      </c>
      <c r="G48" s="135"/>
      <c r="H48" s="157"/>
      <c r="I48" s="136"/>
    </row>
    <row r="49" spans="2:11" x14ac:dyDescent="0.2">
      <c r="D49" s="3">
        <v>1</v>
      </c>
      <c r="E49" s="3">
        <v>16</v>
      </c>
      <c r="F49" s="3">
        <v>16</v>
      </c>
      <c r="G49" s="135"/>
      <c r="H49" s="157"/>
      <c r="I49" s="136"/>
    </row>
    <row r="50" spans="2:11" x14ac:dyDescent="0.2">
      <c r="B50" s="5" t="s">
        <v>470</v>
      </c>
      <c r="D50" s="3">
        <v>1</v>
      </c>
      <c r="E50" s="3">
        <v>125</v>
      </c>
      <c r="F50" s="3">
        <v>125</v>
      </c>
      <c r="G50" s="135"/>
      <c r="H50" s="157"/>
      <c r="I50" s="136"/>
    </row>
    <row r="51" spans="2:11" x14ac:dyDescent="0.2">
      <c r="B51" s="5" t="s">
        <v>471</v>
      </c>
      <c r="D51" s="3">
        <v>1</v>
      </c>
      <c r="E51" s="3">
        <v>125</v>
      </c>
      <c r="F51" s="3">
        <v>125</v>
      </c>
      <c r="G51" s="135"/>
      <c r="H51" s="157"/>
      <c r="I51" s="136"/>
    </row>
    <row r="52" spans="2:11" x14ac:dyDescent="0.2">
      <c r="B52" s="5" t="s">
        <v>471</v>
      </c>
      <c r="D52" s="3">
        <v>1</v>
      </c>
      <c r="E52" s="3">
        <v>63</v>
      </c>
      <c r="F52" s="3">
        <v>63</v>
      </c>
      <c r="G52" s="135"/>
      <c r="H52" s="157"/>
      <c r="I52" s="136"/>
    </row>
    <row r="53" spans="2:11" x14ac:dyDescent="0.2">
      <c r="D53" s="3">
        <v>1</v>
      </c>
      <c r="E53" s="3">
        <v>32</v>
      </c>
      <c r="F53" s="3">
        <v>32</v>
      </c>
      <c r="G53" s="135"/>
      <c r="H53" s="157"/>
      <c r="I53" s="136"/>
    </row>
    <row r="54" spans="2:11" x14ac:dyDescent="0.2">
      <c r="D54" s="3">
        <v>1</v>
      </c>
      <c r="E54" s="3">
        <v>16</v>
      </c>
      <c r="F54" s="3">
        <v>16</v>
      </c>
      <c r="G54" s="135"/>
      <c r="H54" s="157"/>
      <c r="I54" s="136"/>
    </row>
    <row r="55" spans="2:11" x14ac:dyDescent="0.2">
      <c r="D55" s="3">
        <v>1</v>
      </c>
      <c r="E55" s="3">
        <v>250</v>
      </c>
      <c r="F55" s="3" t="s">
        <v>472</v>
      </c>
      <c r="G55" s="135"/>
      <c r="H55" s="157"/>
      <c r="I55" s="136"/>
    </row>
    <row r="56" spans="2:11" x14ac:dyDescent="0.2">
      <c r="B56" s="5" t="s">
        <v>116</v>
      </c>
      <c r="D56" s="3">
        <v>1</v>
      </c>
      <c r="E56" s="3">
        <v>125</v>
      </c>
      <c r="F56" s="3">
        <v>125</v>
      </c>
      <c r="G56" s="135" t="s">
        <v>473</v>
      </c>
      <c r="H56" s="157"/>
      <c r="I56" s="136"/>
    </row>
    <row r="58" spans="2:11" x14ac:dyDescent="0.2">
      <c r="B58" s="32" t="s">
        <v>474</v>
      </c>
      <c r="D58" s="21" t="s">
        <v>416</v>
      </c>
      <c r="E58" s="37" t="s">
        <v>228</v>
      </c>
      <c r="F58" s="37"/>
      <c r="G58" s="21" t="s">
        <v>475</v>
      </c>
      <c r="H58" s="37" t="s">
        <v>229</v>
      </c>
      <c r="I58" s="37"/>
      <c r="J58" s="21" t="s">
        <v>476</v>
      </c>
      <c r="K58" s="21" t="s">
        <v>477</v>
      </c>
    </row>
    <row r="59" spans="2:11" x14ac:dyDescent="0.2">
      <c r="B59" s="5" t="s">
        <v>478</v>
      </c>
      <c r="D59" s="3">
        <v>24</v>
      </c>
      <c r="E59" s="25" t="s">
        <v>479</v>
      </c>
      <c r="F59" s="10"/>
      <c r="G59" s="3">
        <v>2000</v>
      </c>
      <c r="H59" s="25" t="s">
        <v>480</v>
      </c>
      <c r="I59" s="10"/>
      <c r="J59" s="3" t="s">
        <v>481</v>
      </c>
      <c r="K59" s="3"/>
    </row>
    <row r="60" spans="2:11" x14ac:dyDescent="0.2">
      <c r="B60" s="5" t="s">
        <v>482</v>
      </c>
      <c r="D60" s="3">
        <v>26</v>
      </c>
      <c r="E60" s="25" t="s">
        <v>479</v>
      </c>
      <c r="F60" s="10"/>
      <c r="G60" s="3">
        <v>2000</v>
      </c>
      <c r="H60" s="25" t="s">
        <v>480</v>
      </c>
      <c r="I60" s="10"/>
      <c r="J60" s="3" t="s">
        <v>481</v>
      </c>
      <c r="K60" s="3"/>
    </row>
    <row r="61" spans="2:11" x14ac:dyDescent="0.2">
      <c r="B61" s="5" t="s">
        <v>483</v>
      </c>
      <c r="D61" s="3">
        <v>2</v>
      </c>
      <c r="E61" s="25" t="s">
        <v>479</v>
      </c>
      <c r="F61" s="10"/>
      <c r="G61" s="3">
        <v>2000</v>
      </c>
      <c r="H61" s="25" t="s">
        <v>480</v>
      </c>
      <c r="I61" s="10"/>
      <c r="J61" s="3" t="s">
        <v>481</v>
      </c>
      <c r="K61" s="3"/>
    </row>
    <row r="62" spans="2:11" x14ac:dyDescent="0.2">
      <c r="B62" s="5" t="s">
        <v>484</v>
      </c>
      <c r="D62" s="3">
        <v>6</v>
      </c>
      <c r="E62" s="25" t="s">
        <v>479</v>
      </c>
      <c r="F62" s="10"/>
      <c r="G62" s="3">
        <v>2000</v>
      </c>
      <c r="H62" s="25" t="s">
        <v>480</v>
      </c>
      <c r="I62" s="10"/>
      <c r="J62" s="3" t="s">
        <v>481</v>
      </c>
      <c r="K62" s="3"/>
    </row>
    <row r="63" spans="2:11" x14ac:dyDescent="0.2">
      <c r="B63" s="5" t="s">
        <v>485</v>
      </c>
      <c r="D63" s="3">
        <v>2</v>
      </c>
      <c r="E63" s="25" t="s">
        <v>479</v>
      </c>
      <c r="F63" s="10"/>
      <c r="G63" s="3">
        <v>2000</v>
      </c>
      <c r="H63" s="25" t="s">
        <v>480</v>
      </c>
      <c r="I63" s="10"/>
      <c r="J63" s="3" t="s">
        <v>481</v>
      </c>
      <c r="K63" s="3"/>
    </row>
    <row r="64" spans="2:11" x14ac:dyDescent="0.2">
      <c r="B64" s="5" t="s">
        <v>486</v>
      </c>
      <c r="D64" s="3">
        <v>6</v>
      </c>
      <c r="E64" s="25" t="s">
        <v>479</v>
      </c>
      <c r="F64" s="10"/>
      <c r="G64" s="3">
        <v>2000</v>
      </c>
      <c r="H64" s="25" t="s">
        <v>480</v>
      </c>
      <c r="I64" s="10"/>
      <c r="J64" s="3" t="s">
        <v>481</v>
      </c>
      <c r="K64" s="3"/>
    </row>
    <row r="65" spans="2:11" x14ac:dyDescent="0.2">
      <c r="B65" s="5" t="s">
        <v>487</v>
      </c>
      <c r="D65" s="3">
        <v>4</v>
      </c>
      <c r="E65" s="25" t="s">
        <v>479</v>
      </c>
      <c r="F65" s="10"/>
      <c r="G65" s="3">
        <v>1000</v>
      </c>
      <c r="H65" s="25" t="s">
        <v>480</v>
      </c>
      <c r="I65" s="10"/>
      <c r="J65" s="3"/>
      <c r="K65" s="3"/>
    </row>
    <row r="66" spans="2:11" x14ac:dyDescent="0.2">
      <c r="B66" s="5" t="s">
        <v>487</v>
      </c>
      <c r="D66" s="3">
        <v>6</v>
      </c>
      <c r="E66" s="25" t="s">
        <v>499</v>
      </c>
      <c r="F66" s="10"/>
      <c r="G66" s="3">
        <v>2000</v>
      </c>
      <c r="H66" s="25" t="s">
        <v>654</v>
      </c>
      <c r="I66" s="10"/>
      <c r="J66" s="3"/>
      <c r="K66" s="3"/>
    </row>
    <row r="67" spans="2:11" x14ac:dyDescent="0.2">
      <c r="B67" s="5" t="s">
        <v>653</v>
      </c>
      <c r="D67" s="3">
        <v>4</v>
      </c>
      <c r="E67" s="25" t="s">
        <v>488</v>
      </c>
      <c r="F67" s="10"/>
      <c r="G67" s="3">
        <v>2000</v>
      </c>
      <c r="H67" s="25" t="s">
        <v>489</v>
      </c>
      <c r="I67" s="10"/>
      <c r="J67" s="3"/>
      <c r="K67" s="3" t="s">
        <v>29</v>
      </c>
    </row>
    <row r="68" spans="2:11" x14ac:dyDescent="0.2">
      <c r="B68" s="5" t="s">
        <v>653</v>
      </c>
      <c r="D68" s="3">
        <v>15</v>
      </c>
      <c r="E68" s="25" t="s">
        <v>479</v>
      </c>
      <c r="F68" s="10"/>
      <c r="G68" s="3">
        <v>2000</v>
      </c>
      <c r="H68" s="25" t="s">
        <v>480</v>
      </c>
      <c r="I68" s="10"/>
      <c r="J68" s="3" t="s">
        <v>490</v>
      </c>
      <c r="K68" s="3"/>
    </row>
    <row r="69" spans="2:11" x14ac:dyDescent="0.2">
      <c r="D69" s="3"/>
      <c r="E69" s="25"/>
      <c r="F69" s="10"/>
      <c r="G69" s="3"/>
      <c r="H69" s="25"/>
      <c r="I69" s="10"/>
      <c r="J69" s="3"/>
      <c r="K69" s="3"/>
    </row>
    <row r="70" spans="2:11" x14ac:dyDescent="0.2">
      <c r="D70" s="3"/>
      <c r="E70" s="25"/>
      <c r="F70" s="10"/>
      <c r="G70" s="3"/>
      <c r="H70" s="25"/>
      <c r="I70" s="10"/>
      <c r="J70" s="3"/>
      <c r="K70" s="3"/>
    </row>
    <row r="71" spans="2:11" x14ac:dyDescent="0.2">
      <c r="B71" s="5" t="s">
        <v>491</v>
      </c>
      <c r="D71" s="3">
        <v>7</v>
      </c>
      <c r="E71" s="25" t="s">
        <v>479</v>
      </c>
      <c r="F71" s="10"/>
      <c r="G71" s="3">
        <v>1000</v>
      </c>
      <c r="H71" s="25" t="s">
        <v>480</v>
      </c>
      <c r="I71" s="10"/>
      <c r="J71" s="3" t="s">
        <v>490</v>
      </c>
      <c r="K71" s="3"/>
    </row>
    <row r="72" spans="2:11" x14ac:dyDescent="0.2">
      <c r="D72" s="3"/>
      <c r="E72" s="25"/>
      <c r="F72" s="10"/>
      <c r="G72" s="3"/>
      <c r="H72" s="25"/>
      <c r="I72" s="10"/>
      <c r="J72" s="3"/>
      <c r="K72" s="3"/>
    </row>
    <row r="73" spans="2:11" x14ac:dyDescent="0.2">
      <c r="B73" s="5" t="s">
        <v>492</v>
      </c>
      <c r="D73" s="3">
        <v>7</v>
      </c>
      <c r="E73" s="25" t="s">
        <v>479</v>
      </c>
      <c r="F73" s="10"/>
      <c r="G73" s="3">
        <v>1000</v>
      </c>
      <c r="H73" s="25" t="s">
        <v>489</v>
      </c>
      <c r="I73" s="10"/>
      <c r="J73" s="3" t="s">
        <v>490</v>
      </c>
      <c r="K73" s="3"/>
    </row>
    <row r="74" spans="2:11" x14ac:dyDescent="0.2">
      <c r="D74" s="3"/>
      <c r="E74" s="25"/>
      <c r="F74" s="10"/>
      <c r="G74" s="3"/>
      <c r="H74" s="25"/>
      <c r="I74" s="10"/>
      <c r="J74" s="3"/>
      <c r="K74" s="3"/>
    </row>
    <row r="75" spans="2:11" x14ac:dyDescent="0.2">
      <c r="B75" s="5" t="s">
        <v>493</v>
      </c>
      <c r="D75" s="3">
        <v>15</v>
      </c>
      <c r="E75" s="25" t="s">
        <v>479</v>
      </c>
      <c r="F75" s="10"/>
      <c r="G75" s="3">
        <v>2000</v>
      </c>
      <c r="H75" s="25" t="s">
        <v>489</v>
      </c>
      <c r="I75" s="10"/>
      <c r="J75" s="3" t="s">
        <v>481</v>
      </c>
      <c r="K75" s="3"/>
    </row>
    <row r="76" spans="2:11" x14ac:dyDescent="0.2">
      <c r="D76" s="3"/>
      <c r="E76" s="25"/>
      <c r="F76" s="10"/>
      <c r="G76" s="3"/>
      <c r="H76" s="25"/>
      <c r="I76" s="10"/>
      <c r="J76" s="3"/>
      <c r="K76" s="3"/>
    </row>
    <row r="77" spans="2:11" x14ac:dyDescent="0.2">
      <c r="B77" s="5" t="s">
        <v>494</v>
      </c>
      <c r="D77" s="3">
        <v>15</v>
      </c>
      <c r="E77" s="25" t="s">
        <v>479</v>
      </c>
      <c r="F77" s="10"/>
      <c r="G77" s="3">
        <v>2000</v>
      </c>
      <c r="H77" s="25" t="s">
        <v>489</v>
      </c>
      <c r="I77" s="10"/>
      <c r="J77" s="3" t="s">
        <v>481</v>
      </c>
      <c r="K77" s="3"/>
    </row>
    <row r="78" spans="2:11" x14ac:dyDescent="0.2">
      <c r="D78" s="3"/>
      <c r="E78" s="25"/>
      <c r="F78" s="10"/>
      <c r="G78" s="3"/>
      <c r="H78" s="25"/>
      <c r="I78" s="10"/>
      <c r="J78" s="3"/>
      <c r="K78" s="3"/>
    </row>
    <row r="79" spans="2:11" x14ac:dyDescent="0.2">
      <c r="B79" s="5" t="s">
        <v>495</v>
      </c>
      <c r="D79" s="3">
        <v>14</v>
      </c>
      <c r="E79" s="25" t="s">
        <v>652</v>
      </c>
      <c r="F79" s="10"/>
      <c r="G79" s="3">
        <v>1000</v>
      </c>
      <c r="H79" s="25" t="s">
        <v>651</v>
      </c>
      <c r="I79" s="10"/>
      <c r="J79" s="3"/>
      <c r="K79" s="3"/>
    </row>
    <row r="81" spans="2:11" x14ac:dyDescent="0.2">
      <c r="B81" s="32" t="s">
        <v>496</v>
      </c>
    </row>
    <row r="82" spans="2:11" x14ac:dyDescent="0.2">
      <c r="D82" s="3">
        <v>18</v>
      </c>
      <c r="E82" s="17" t="s">
        <v>479</v>
      </c>
      <c r="F82" s="28"/>
      <c r="G82" s="3">
        <v>2000</v>
      </c>
      <c r="H82" s="17" t="s">
        <v>480</v>
      </c>
      <c r="I82" s="28"/>
      <c r="J82" s="3" t="s">
        <v>481</v>
      </c>
      <c r="K82" s="3"/>
    </row>
    <row r="83" spans="2:11" x14ac:dyDescent="0.2">
      <c r="D83" s="3">
        <v>12</v>
      </c>
      <c r="E83" s="17" t="s">
        <v>479</v>
      </c>
      <c r="F83" s="28"/>
      <c r="G83" s="3">
        <v>1000</v>
      </c>
      <c r="H83" s="17" t="s">
        <v>480</v>
      </c>
      <c r="I83" s="28"/>
      <c r="J83" s="3" t="s">
        <v>490</v>
      </c>
      <c r="K83" s="3"/>
    </row>
    <row r="84" spans="2:11" x14ac:dyDescent="0.2">
      <c r="D84" s="3">
        <v>16</v>
      </c>
      <c r="E84" s="25" t="s">
        <v>488</v>
      </c>
      <c r="F84" s="10"/>
      <c r="G84" s="3">
        <v>2000</v>
      </c>
      <c r="H84" s="25" t="s">
        <v>489</v>
      </c>
      <c r="I84" s="10"/>
      <c r="J84" s="3"/>
      <c r="K84" s="3"/>
    </row>
    <row r="85" spans="2:11" x14ac:dyDescent="0.2">
      <c r="D85" s="3">
        <v>37</v>
      </c>
      <c r="E85" s="25" t="s">
        <v>497</v>
      </c>
      <c r="F85" s="10"/>
      <c r="G85" s="3">
        <v>575</v>
      </c>
      <c r="H85" s="25" t="s">
        <v>498</v>
      </c>
      <c r="I85" s="10"/>
      <c r="J85" s="3"/>
      <c r="K85" s="3"/>
    </row>
    <row r="86" spans="2:11" x14ac:dyDescent="0.2">
      <c r="D86" s="3">
        <v>41</v>
      </c>
      <c r="E86" s="25" t="s">
        <v>499</v>
      </c>
      <c r="F86" s="10"/>
      <c r="G86" s="3">
        <v>2000</v>
      </c>
      <c r="H86" s="25" t="s">
        <v>489</v>
      </c>
      <c r="I86" s="10"/>
      <c r="J86" s="3"/>
      <c r="K86" s="3"/>
    </row>
    <row r="87" spans="2:11" x14ac:dyDescent="0.2">
      <c r="D87" s="3">
        <v>8</v>
      </c>
      <c r="E87" s="22" t="s">
        <v>655</v>
      </c>
      <c r="F87" s="14"/>
      <c r="G87" s="3"/>
      <c r="H87" s="22" t="s">
        <v>656</v>
      </c>
      <c r="I87" s="14"/>
      <c r="J87" s="3"/>
      <c r="K87" s="3"/>
    </row>
    <row r="88" spans="2:11" x14ac:dyDescent="0.2">
      <c r="D88" s="3">
        <v>4</v>
      </c>
      <c r="E88" s="17" t="s">
        <v>657</v>
      </c>
      <c r="F88" s="28"/>
      <c r="G88" s="3"/>
      <c r="H88" s="17" t="s">
        <v>658</v>
      </c>
      <c r="I88" s="28"/>
      <c r="J88" s="3"/>
      <c r="K88" s="3"/>
    </row>
    <row r="89" spans="2:11" x14ac:dyDescent="0.2">
      <c r="B89" s="6"/>
      <c r="D89" s="78">
        <v>8</v>
      </c>
      <c r="E89" s="76" t="s">
        <v>659</v>
      </c>
      <c r="F89" s="10"/>
      <c r="G89" s="4"/>
      <c r="H89" s="25" t="s">
        <v>660</v>
      </c>
      <c r="I89" s="9"/>
      <c r="J89" s="79"/>
      <c r="K89" s="10"/>
    </row>
    <row r="90" spans="2:11" x14ac:dyDescent="0.2">
      <c r="D90" s="3">
        <v>12</v>
      </c>
      <c r="E90" s="25" t="s">
        <v>661</v>
      </c>
      <c r="F90" s="10"/>
      <c r="G90" s="3"/>
      <c r="H90" s="25" t="s">
        <v>662</v>
      </c>
      <c r="I90" s="10"/>
      <c r="J90" s="3"/>
      <c r="K90" s="3"/>
    </row>
  </sheetData>
  <mergeCells count="14">
    <mergeCell ref="G47:I47"/>
    <mergeCell ref="G48:I48"/>
    <mergeCell ref="G49:I49"/>
    <mergeCell ref="G50:I50"/>
    <mergeCell ref="D33:I35"/>
    <mergeCell ref="D38:E38"/>
    <mergeCell ref="G45:I45"/>
    <mergeCell ref="G46:I46"/>
    <mergeCell ref="G55:I55"/>
    <mergeCell ref="G56:I56"/>
    <mergeCell ref="G51:I51"/>
    <mergeCell ref="G52:I52"/>
    <mergeCell ref="G53:I53"/>
    <mergeCell ref="G54:I54"/>
  </mergeCells>
  <phoneticPr fontId="0" type="noConversion"/>
  <pageMargins left="0.43307086614173229" right="0.43307086614173229" top="0.9" bottom="0.98425196850393704" header="0.51181102362204722" footer="0.51181102362204722"/>
  <pageSetup paperSize="9" orientation="portrait" horizontalDpi="4294967293" r:id="rId1"/>
  <headerFooter alignWithMargins="0">
    <oddHeader>&amp;A</oddHeader>
    <oddFooter>&amp;LRotterdam&amp;CNieuwe Luxor Theater&amp;R&amp;D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1DCE7-D4DC-4771-A81D-AA5603992022}">
  <dimension ref="A1:L137"/>
  <sheetViews>
    <sheetView zoomScaleNormal="100" workbookViewId="0">
      <selection activeCell="B13" sqref="B13"/>
    </sheetView>
  </sheetViews>
  <sheetFormatPr defaultRowHeight="12.75" x14ac:dyDescent="0.2"/>
  <cols>
    <col min="1" max="1" width="7" style="2" bestFit="1" customWidth="1"/>
    <col min="2" max="2" width="17.7109375" style="5" customWidth="1"/>
    <col min="3" max="3" width="20.140625" style="2" bestFit="1" customWidth="1"/>
    <col min="4" max="4" width="5.7109375" style="2" customWidth="1"/>
    <col min="5" max="5" width="32.85546875" style="2" bestFit="1" customWidth="1"/>
    <col min="6" max="6" width="15.28515625" style="2" bestFit="1" customWidth="1"/>
    <col min="7" max="7" width="14.140625" style="2" bestFit="1" customWidth="1"/>
    <col min="8" max="13" width="5.7109375" style="2" customWidth="1"/>
    <col min="14" max="16384" width="9.140625" style="2"/>
  </cols>
  <sheetData>
    <row r="1" spans="1:7" ht="13.5" thickBot="1" x14ac:dyDescent="0.25">
      <c r="A1"/>
      <c r="B1"/>
      <c r="C1" s="111"/>
      <c r="D1" s="112"/>
      <c r="E1" s="112"/>
      <c r="F1"/>
    </row>
    <row r="2" spans="1:7" ht="21" thickBot="1" x14ac:dyDescent="0.35">
      <c r="B2" s="213" t="s">
        <v>500</v>
      </c>
      <c r="C2" s="214"/>
      <c r="D2" s="214"/>
      <c r="E2" s="214"/>
      <c r="F2" s="214"/>
      <c r="G2" s="215"/>
    </row>
    <row r="3" spans="1:7" x14ac:dyDescent="0.2">
      <c r="B3"/>
      <c r="C3"/>
      <c r="D3" s="111"/>
      <c r="E3" s="112"/>
      <c r="F3" s="112"/>
      <c r="G3"/>
    </row>
    <row r="4" spans="1:7" x14ac:dyDescent="0.2">
      <c r="B4"/>
      <c r="C4"/>
      <c r="D4" s="111"/>
      <c r="E4" s="112"/>
      <c r="F4" s="112"/>
      <c r="G4"/>
    </row>
    <row r="5" spans="1:7" x14ac:dyDescent="0.2">
      <c r="B5" s="77" t="s">
        <v>501</v>
      </c>
      <c r="C5" s="104" t="s">
        <v>502</v>
      </c>
      <c r="D5" s="127" t="s">
        <v>503</v>
      </c>
      <c r="E5" s="128" t="s">
        <v>504</v>
      </c>
      <c r="F5" s="128" t="s">
        <v>505</v>
      </c>
      <c r="G5" s="129"/>
    </row>
    <row r="6" spans="1:7" x14ac:dyDescent="0.2">
      <c r="B6" s="130"/>
      <c r="C6" t="s">
        <v>506</v>
      </c>
      <c r="D6" s="111">
        <v>12</v>
      </c>
      <c r="E6" s="112" t="s">
        <v>507</v>
      </c>
      <c r="F6" s="112" t="s">
        <v>508</v>
      </c>
      <c r="G6" s="131"/>
    </row>
    <row r="7" spans="1:7" x14ac:dyDescent="0.2">
      <c r="B7" s="130"/>
      <c r="C7"/>
      <c r="D7" s="111"/>
      <c r="E7" s="112"/>
      <c r="F7" s="112"/>
      <c r="G7" s="131"/>
    </row>
    <row r="8" spans="1:7" x14ac:dyDescent="0.2">
      <c r="B8" s="130"/>
      <c r="C8" t="s">
        <v>509</v>
      </c>
      <c r="D8" s="111">
        <v>12</v>
      </c>
      <c r="E8" s="112" t="s">
        <v>507</v>
      </c>
      <c r="F8" s="112" t="s">
        <v>508</v>
      </c>
      <c r="G8" s="131"/>
    </row>
    <row r="9" spans="1:7" x14ac:dyDescent="0.2">
      <c r="B9" s="130"/>
      <c r="C9"/>
      <c r="D9" s="111"/>
      <c r="E9" s="112"/>
      <c r="F9" s="112"/>
      <c r="G9" s="131"/>
    </row>
    <row r="10" spans="1:7" x14ac:dyDescent="0.2">
      <c r="B10" s="130"/>
      <c r="C10" t="s">
        <v>510</v>
      </c>
      <c r="D10" s="111">
        <v>4</v>
      </c>
      <c r="E10" s="112" t="s">
        <v>507</v>
      </c>
      <c r="F10" s="112" t="s">
        <v>508</v>
      </c>
      <c r="G10" s="131"/>
    </row>
    <row r="11" spans="1:7" x14ac:dyDescent="0.2">
      <c r="B11" s="130"/>
      <c r="C11"/>
      <c r="D11" s="111"/>
      <c r="E11" s="112"/>
      <c r="F11" s="112"/>
      <c r="G11" s="131"/>
    </row>
    <row r="12" spans="1:7" x14ac:dyDescent="0.2">
      <c r="B12" s="130"/>
      <c r="C12" t="s">
        <v>511</v>
      </c>
      <c r="D12" s="111">
        <v>4</v>
      </c>
      <c r="E12" s="112" t="s">
        <v>507</v>
      </c>
      <c r="F12" s="112" t="s">
        <v>508</v>
      </c>
      <c r="G12" s="131"/>
    </row>
    <row r="13" spans="1:7" x14ac:dyDescent="0.2">
      <c r="B13" s="130"/>
      <c r="C13"/>
      <c r="D13" s="111"/>
      <c r="E13" s="112"/>
      <c r="F13" s="112"/>
      <c r="G13" s="131"/>
    </row>
    <row r="14" spans="1:7" x14ac:dyDescent="0.2">
      <c r="B14" s="130"/>
      <c r="C14"/>
      <c r="D14" s="111"/>
      <c r="E14" s="112"/>
      <c r="F14" s="112"/>
      <c r="G14" s="131"/>
    </row>
    <row r="15" spans="1:7" x14ac:dyDescent="0.2">
      <c r="B15" s="130"/>
      <c r="C15" t="s">
        <v>512</v>
      </c>
      <c r="D15" s="111">
        <v>12</v>
      </c>
      <c r="E15" s="112" t="s">
        <v>513</v>
      </c>
      <c r="F15" s="112" t="s">
        <v>508</v>
      </c>
      <c r="G15" s="131"/>
    </row>
    <row r="16" spans="1:7" x14ac:dyDescent="0.2">
      <c r="B16" s="130"/>
      <c r="C16"/>
      <c r="D16" s="111"/>
      <c r="E16" s="112"/>
      <c r="F16" s="112"/>
      <c r="G16" s="131"/>
    </row>
    <row r="17" spans="2:7" x14ac:dyDescent="0.2">
      <c r="B17" s="130"/>
      <c r="C17" t="s">
        <v>514</v>
      </c>
      <c r="D17" s="111">
        <v>4</v>
      </c>
      <c r="E17" s="112" t="s">
        <v>515</v>
      </c>
      <c r="F17" s="112" t="s">
        <v>516</v>
      </c>
      <c r="G17" s="131"/>
    </row>
    <row r="18" spans="2:7" x14ac:dyDescent="0.2">
      <c r="B18" s="130"/>
      <c r="C18"/>
      <c r="D18" s="111"/>
      <c r="E18" s="112"/>
      <c r="F18" s="112"/>
      <c r="G18" s="131"/>
    </row>
    <row r="19" spans="2:7" x14ac:dyDescent="0.2">
      <c r="B19" s="130"/>
      <c r="C19" t="s">
        <v>517</v>
      </c>
      <c r="D19" s="111">
        <v>2</v>
      </c>
      <c r="E19" s="112" t="s">
        <v>518</v>
      </c>
      <c r="F19" s="112" t="s">
        <v>519</v>
      </c>
      <c r="G19" s="131"/>
    </row>
    <row r="20" spans="2:7" x14ac:dyDescent="0.2">
      <c r="B20" s="130"/>
      <c r="C20"/>
      <c r="D20" s="111"/>
      <c r="E20" s="112"/>
      <c r="F20" s="112"/>
      <c r="G20" s="131"/>
    </row>
    <row r="21" spans="2:7" x14ac:dyDescent="0.2">
      <c r="B21" s="130"/>
      <c r="C21" t="s">
        <v>520</v>
      </c>
      <c r="D21" s="111">
        <v>6</v>
      </c>
      <c r="E21" s="112" t="s">
        <v>521</v>
      </c>
      <c r="F21" s="112" t="s">
        <v>522</v>
      </c>
      <c r="G21" s="131"/>
    </row>
    <row r="22" spans="2:7" x14ac:dyDescent="0.2">
      <c r="B22" s="130"/>
      <c r="C22"/>
      <c r="D22" s="111"/>
      <c r="E22" s="112"/>
      <c r="F22" s="112"/>
      <c r="G22" s="131"/>
    </row>
    <row r="23" spans="2:7" x14ac:dyDescent="0.2">
      <c r="B23" s="130"/>
      <c r="C23" t="s">
        <v>523</v>
      </c>
      <c r="D23" s="111">
        <v>4</v>
      </c>
      <c r="E23" s="112" t="s">
        <v>524</v>
      </c>
      <c r="F23" s="112" t="s">
        <v>519</v>
      </c>
      <c r="G23" s="131"/>
    </row>
    <row r="24" spans="2:7" x14ac:dyDescent="0.2">
      <c r="B24" s="130"/>
      <c r="C24"/>
      <c r="D24" s="111"/>
      <c r="E24" s="112"/>
      <c r="F24" s="112"/>
      <c r="G24" s="131"/>
    </row>
    <row r="25" spans="2:7" x14ac:dyDescent="0.2">
      <c r="B25" s="130"/>
      <c r="C25"/>
      <c r="D25" s="111"/>
      <c r="E25" s="112"/>
      <c r="F25" s="112"/>
      <c r="G25" s="131"/>
    </row>
    <row r="26" spans="2:7" x14ac:dyDescent="0.2">
      <c r="B26" s="101"/>
      <c r="C26" s="100" t="s">
        <v>525</v>
      </c>
      <c r="D26" s="132"/>
      <c r="E26" s="133"/>
      <c r="F26" s="133"/>
      <c r="G26" s="134"/>
    </row>
    <row r="27" spans="2:7" x14ac:dyDescent="0.2">
      <c r="B27"/>
      <c r="C27"/>
      <c r="D27" s="111"/>
      <c r="E27" s="112"/>
      <c r="F27" s="112"/>
      <c r="G27"/>
    </row>
    <row r="28" spans="2:7" ht="13.5" thickBot="1" x14ac:dyDescent="0.25">
      <c r="B28"/>
      <c r="C28"/>
      <c r="D28" s="111"/>
      <c r="E28" s="112"/>
      <c r="F28" s="112"/>
      <c r="G28"/>
    </row>
    <row r="29" spans="2:7" x14ac:dyDescent="0.2">
      <c r="B29" s="113" t="s">
        <v>526</v>
      </c>
      <c r="C29" s="114" t="s">
        <v>527</v>
      </c>
      <c r="D29" s="115">
        <v>1</v>
      </c>
      <c r="E29" s="116" t="s">
        <v>528</v>
      </c>
      <c r="F29" s="116"/>
      <c r="G29" s="117"/>
    </row>
    <row r="30" spans="2:7" x14ac:dyDescent="0.2">
      <c r="B30" s="118" t="s">
        <v>529</v>
      </c>
      <c r="C30"/>
      <c r="D30" s="111">
        <v>1</v>
      </c>
      <c r="E30" s="112" t="s">
        <v>530</v>
      </c>
      <c r="F30" s="112"/>
      <c r="G30" s="119"/>
    </row>
    <row r="31" spans="2:7" x14ac:dyDescent="0.2">
      <c r="B31" s="118"/>
      <c r="C31"/>
      <c r="D31" s="111">
        <v>1</v>
      </c>
      <c r="E31" s="112" t="s">
        <v>531</v>
      </c>
      <c r="F31" s="112"/>
      <c r="G31" s="119"/>
    </row>
    <row r="32" spans="2:7" x14ac:dyDescent="0.2">
      <c r="B32" s="118"/>
      <c r="C32"/>
      <c r="D32" s="111"/>
      <c r="E32" s="112"/>
      <c r="F32" s="112"/>
      <c r="G32" s="119"/>
    </row>
    <row r="33" spans="2:7" x14ac:dyDescent="0.2">
      <c r="B33" s="118"/>
      <c r="C33" t="s">
        <v>532</v>
      </c>
      <c r="D33" s="111">
        <v>1</v>
      </c>
      <c r="E33" s="112" t="s">
        <v>530</v>
      </c>
      <c r="F33" s="112"/>
      <c r="G33" s="119"/>
    </row>
    <row r="34" spans="2:7" x14ac:dyDescent="0.2">
      <c r="B34" s="118"/>
      <c r="C34"/>
      <c r="D34" s="111">
        <v>1</v>
      </c>
      <c r="E34" s="112" t="s">
        <v>531</v>
      </c>
      <c r="F34" s="112"/>
      <c r="G34" s="119"/>
    </row>
    <row r="35" spans="2:7" x14ac:dyDescent="0.2">
      <c r="B35" s="118"/>
      <c r="C35"/>
      <c r="D35" s="111"/>
      <c r="E35" s="112"/>
      <c r="F35" s="112"/>
      <c r="G35" s="119"/>
    </row>
    <row r="36" spans="2:7" x14ac:dyDescent="0.2">
      <c r="B36" s="118"/>
      <c r="C36" t="s">
        <v>533</v>
      </c>
      <c r="D36" s="111">
        <v>1</v>
      </c>
      <c r="E36" s="112" t="s">
        <v>530</v>
      </c>
      <c r="F36" s="112"/>
      <c r="G36" s="119"/>
    </row>
    <row r="37" spans="2:7" x14ac:dyDescent="0.2">
      <c r="B37" s="118"/>
      <c r="C37"/>
      <c r="D37" s="111">
        <v>1</v>
      </c>
      <c r="E37" s="112" t="s">
        <v>531</v>
      </c>
      <c r="F37" s="112"/>
      <c r="G37" s="119"/>
    </row>
    <row r="38" spans="2:7" x14ac:dyDescent="0.2">
      <c r="B38" s="118"/>
      <c r="C38"/>
      <c r="D38" s="111"/>
      <c r="E38" s="112"/>
      <c r="F38" s="112"/>
      <c r="G38" s="119"/>
    </row>
    <row r="39" spans="2:7" x14ac:dyDescent="0.2">
      <c r="B39" s="118"/>
      <c r="C39" t="s">
        <v>534</v>
      </c>
      <c r="D39" s="111">
        <v>1</v>
      </c>
      <c r="E39" s="112" t="s">
        <v>530</v>
      </c>
      <c r="F39" s="112"/>
      <c r="G39" s="119"/>
    </row>
    <row r="40" spans="2:7" ht="13.5" thickBot="1" x14ac:dyDescent="0.25">
      <c r="B40" s="120"/>
      <c r="C40" s="121"/>
      <c r="D40" s="122">
        <v>1</v>
      </c>
      <c r="E40" s="123" t="s">
        <v>531</v>
      </c>
      <c r="F40" s="123"/>
      <c r="G40" s="124"/>
    </row>
    <row r="41" spans="2:7" ht="13.5" thickBot="1" x14ac:dyDescent="0.25">
      <c r="B41"/>
      <c r="C41"/>
      <c r="D41" s="111"/>
      <c r="E41" s="112"/>
      <c r="F41" s="112"/>
      <c r="G41"/>
    </row>
    <row r="42" spans="2:7" x14ac:dyDescent="0.2">
      <c r="B42" s="113" t="s">
        <v>535</v>
      </c>
      <c r="C42" s="114"/>
      <c r="D42" s="115"/>
      <c r="E42" s="116"/>
      <c r="F42" s="116"/>
      <c r="G42" s="117"/>
    </row>
    <row r="43" spans="2:7" x14ac:dyDescent="0.2">
      <c r="B43" s="118"/>
      <c r="C43"/>
      <c r="D43" s="111">
        <v>1</v>
      </c>
      <c r="E43" s="112" t="s">
        <v>536</v>
      </c>
      <c r="F43" s="112" t="s">
        <v>537</v>
      </c>
      <c r="G43" s="119"/>
    </row>
    <row r="44" spans="2:7" x14ac:dyDescent="0.2">
      <c r="B44" s="118"/>
      <c r="C44"/>
      <c r="D44" s="111"/>
      <c r="E44" s="112"/>
      <c r="F44" s="112" t="s">
        <v>538</v>
      </c>
      <c r="G44" s="119"/>
    </row>
    <row r="45" spans="2:7" x14ac:dyDescent="0.2">
      <c r="B45" s="118"/>
      <c r="C45"/>
      <c r="D45" s="111"/>
      <c r="E45" s="112"/>
      <c r="F45" s="112" t="s">
        <v>539</v>
      </c>
      <c r="G45" s="119"/>
    </row>
    <row r="46" spans="2:7" x14ac:dyDescent="0.2">
      <c r="B46" s="118"/>
      <c r="C46"/>
      <c r="D46" s="111"/>
      <c r="E46" s="112"/>
      <c r="F46" s="112" t="s">
        <v>540</v>
      </c>
      <c r="G46" s="119"/>
    </row>
    <row r="47" spans="2:7" x14ac:dyDescent="0.2">
      <c r="B47" s="118"/>
      <c r="C47"/>
      <c r="D47" s="111"/>
      <c r="E47" s="112"/>
      <c r="F47" s="112" t="s">
        <v>541</v>
      </c>
      <c r="G47" s="119"/>
    </row>
    <row r="48" spans="2:7" x14ac:dyDescent="0.2">
      <c r="B48" s="118"/>
      <c r="C48"/>
      <c r="D48" s="111"/>
      <c r="E48" s="112"/>
      <c r="F48" s="112"/>
      <c r="G48" s="119"/>
    </row>
    <row r="49" spans="2:7" x14ac:dyDescent="0.2">
      <c r="B49" s="118"/>
      <c r="C49"/>
      <c r="D49" s="111">
        <v>1</v>
      </c>
      <c r="E49" s="112" t="s">
        <v>542</v>
      </c>
      <c r="F49" s="112" t="s">
        <v>543</v>
      </c>
      <c r="G49" s="119"/>
    </row>
    <row r="50" spans="2:7" x14ac:dyDescent="0.2">
      <c r="B50" s="118"/>
      <c r="C50"/>
      <c r="D50" s="111"/>
      <c r="E50" s="112"/>
      <c r="F50" s="112" t="s">
        <v>538</v>
      </c>
      <c r="G50" s="119"/>
    </row>
    <row r="51" spans="2:7" x14ac:dyDescent="0.2">
      <c r="B51" s="118"/>
      <c r="C51"/>
      <c r="D51" s="111"/>
      <c r="E51" s="112"/>
      <c r="F51" s="112" t="s">
        <v>544</v>
      </c>
      <c r="G51" s="119"/>
    </row>
    <row r="52" spans="2:7" x14ac:dyDescent="0.2">
      <c r="B52" s="118"/>
      <c r="C52"/>
      <c r="D52" s="111"/>
      <c r="E52" s="112"/>
      <c r="F52" s="112"/>
      <c r="G52" s="119"/>
    </row>
    <row r="53" spans="2:7" x14ac:dyDescent="0.2">
      <c r="B53" s="118"/>
      <c r="C53"/>
      <c r="D53" s="111">
        <v>1</v>
      </c>
      <c r="E53" s="112" t="s">
        <v>545</v>
      </c>
      <c r="F53" s="112" t="s">
        <v>546</v>
      </c>
      <c r="G53" s="119"/>
    </row>
    <row r="54" spans="2:7" x14ac:dyDescent="0.2">
      <c r="B54" s="118"/>
      <c r="C54"/>
      <c r="D54" s="111"/>
      <c r="E54" s="112"/>
      <c r="F54" s="112" t="s">
        <v>547</v>
      </c>
      <c r="G54" s="119"/>
    </row>
    <row r="55" spans="2:7" x14ac:dyDescent="0.2">
      <c r="B55" s="118"/>
      <c r="C55"/>
      <c r="D55" s="111"/>
      <c r="E55" s="112"/>
      <c r="F55" s="112" t="s">
        <v>548</v>
      </c>
      <c r="G55" s="119"/>
    </row>
    <row r="56" spans="2:7" x14ac:dyDescent="0.2">
      <c r="B56" s="118"/>
      <c r="C56"/>
      <c r="D56" s="111"/>
      <c r="E56" s="112"/>
      <c r="F56" s="112"/>
      <c r="G56" s="119"/>
    </row>
    <row r="57" spans="2:7" ht="13.5" thickBot="1" x14ac:dyDescent="0.25">
      <c r="B57" s="120"/>
      <c r="C57" s="121"/>
      <c r="D57" s="122">
        <v>1</v>
      </c>
      <c r="E57" s="123" t="s">
        <v>549</v>
      </c>
      <c r="F57" s="123"/>
      <c r="G57" s="124"/>
    </row>
    <row r="58" spans="2:7" ht="13.5" thickBot="1" x14ac:dyDescent="0.25">
      <c r="B58"/>
      <c r="C58"/>
      <c r="D58" s="111"/>
      <c r="E58" s="112"/>
      <c r="F58" s="112"/>
      <c r="G58"/>
    </row>
    <row r="59" spans="2:7" x14ac:dyDescent="0.2">
      <c r="B59" s="113" t="s">
        <v>550</v>
      </c>
      <c r="C59" s="114"/>
      <c r="D59" s="115"/>
      <c r="E59" s="116"/>
      <c r="F59" s="116"/>
      <c r="G59" s="117"/>
    </row>
    <row r="60" spans="2:7" x14ac:dyDescent="0.2">
      <c r="B60" s="118"/>
      <c r="C60" t="s">
        <v>551</v>
      </c>
      <c r="D60" s="111">
        <v>4</v>
      </c>
      <c r="E60" s="112" t="s">
        <v>552</v>
      </c>
      <c r="F60" s="112" t="s">
        <v>553</v>
      </c>
      <c r="G60" s="119"/>
    </row>
    <row r="61" spans="2:7" x14ac:dyDescent="0.2">
      <c r="B61" s="118"/>
      <c r="C61"/>
      <c r="D61" s="111">
        <v>4</v>
      </c>
      <c r="E61" s="112" t="s">
        <v>554</v>
      </c>
      <c r="F61" s="112" t="s">
        <v>555</v>
      </c>
      <c r="G61" s="119"/>
    </row>
    <row r="62" spans="2:7" x14ac:dyDescent="0.2">
      <c r="B62" s="118"/>
      <c r="C62"/>
      <c r="D62" s="111">
        <v>4</v>
      </c>
      <c r="E62" s="112" t="s">
        <v>556</v>
      </c>
      <c r="F62" s="112" t="s">
        <v>555</v>
      </c>
      <c r="G62" s="119"/>
    </row>
    <row r="63" spans="2:7" x14ac:dyDescent="0.2">
      <c r="B63" s="118"/>
      <c r="C63"/>
      <c r="D63" s="111"/>
      <c r="E63" s="112"/>
      <c r="F63" s="112"/>
      <c r="G63" s="119"/>
    </row>
    <row r="64" spans="2:7" x14ac:dyDescent="0.2">
      <c r="B64" s="118"/>
      <c r="C64" t="s">
        <v>557</v>
      </c>
      <c r="D64" s="111">
        <v>4</v>
      </c>
      <c r="E64" s="112" t="s">
        <v>558</v>
      </c>
      <c r="F64" s="112" t="s">
        <v>555</v>
      </c>
      <c r="G64" s="119"/>
    </row>
    <row r="65" spans="2:12" x14ac:dyDescent="0.2">
      <c r="B65" s="118"/>
      <c r="C65"/>
      <c r="D65" s="111"/>
      <c r="E65" s="112"/>
      <c r="F65" s="112"/>
      <c r="G65" s="119"/>
    </row>
    <row r="66" spans="2:12" x14ac:dyDescent="0.2">
      <c r="B66" s="118"/>
      <c r="C66" t="s">
        <v>559</v>
      </c>
      <c r="D66" s="111">
        <v>2</v>
      </c>
      <c r="E66" s="112" t="s">
        <v>560</v>
      </c>
      <c r="F66" s="112" t="s">
        <v>555</v>
      </c>
      <c r="G66" s="119"/>
    </row>
    <row r="67" spans="2:12" x14ac:dyDescent="0.2">
      <c r="B67" s="118"/>
      <c r="C67"/>
      <c r="D67" s="111">
        <v>2</v>
      </c>
      <c r="E67" s="112" t="s">
        <v>561</v>
      </c>
      <c r="F67" s="112" t="s">
        <v>555</v>
      </c>
      <c r="G67" s="119"/>
    </row>
    <row r="68" spans="2:12" x14ac:dyDescent="0.2">
      <c r="B68" s="118"/>
      <c r="C68"/>
      <c r="D68" s="111"/>
      <c r="E68" s="112"/>
      <c r="F68" s="112"/>
      <c r="G68" s="119"/>
    </row>
    <row r="69" spans="2:12" x14ac:dyDescent="0.2">
      <c r="B69" s="118"/>
      <c r="C69" t="s">
        <v>562</v>
      </c>
      <c r="D69" s="111">
        <v>2</v>
      </c>
      <c r="E69" s="112" t="s">
        <v>563</v>
      </c>
      <c r="F69" s="112"/>
      <c r="G69" s="119"/>
    </row>
    <row r="70" spans="2:12" ht="13.5" thickBot="1" x14ac:dyDescent="0.25">
      <c r="B70" s="120"/>
      <c r="C70" s="121"/>
      <c r="D70" s="122">
        <v>4</v>
      </c>
      <c r="E70" s="123" t="s">
        <v>564</v>
      </c>
      <c r="F70" s="123"/>
      <c r="G70" s="124"/>
    </row>
    <row r="71" spans="2:12" ht="13.5" thickBot="1" x14ac:dyDescent="0.25">
      <c r="B71"/>
      <c r="C71"/>
      <c r="D71" s="111"/>
      <c r="E71" s="112"/>
      <c r="F71" s="112"/>
      <c r="G71"/>
    </row>
    <row r="72" spans="2:12" x14ac:dyDescent="0.2">
      <c r="B72" s="113" t="s">
        <v>565</v>
      </c>
      <c r="C72" s="114"/>
      <c r="D72" s="115">
        <v>8</v>
      </c>
      <c r="E72" s="116" t="s">
        <v>566</v>
      </c>
      <c r="F72" s="116"/>
      <c r="G72" s="117"/>
    </row>
    <row r="73" spans="2:12" x14ac:dyDescent="0.2">
      <c r="B73" s="118"/>
      <c r="C73"/>
      <c r="D73" s="111">
        <v>4</v>
      </c>
      <c r="E73" s="112" t="s">
        <v>567</v>
      </c>
      <c r="F73" s="112"/>
      <c r="G73" s="119"/>
    </row>
    <row r="74" spans="2:12" x14ac:dyDescent="0.2">
      <c r="B74" s="118"/>
      <c r="C74"/>
      <c r="D74" s="111">
        <v>1</v>
      </c>
      <c r="E74" s="112" t="s">
        <v>568</v>
      </c>
      <c r="F74" s="112"/>
      <c r="G74" s="119"/>
    </row>
    <row r="75" spans="2:12" x14ac:dyDescent="0.2">
      <c r="B75" s="118"/>
      <c r="C75"/>
      <c r="D75" s="111">
        <v>1</v>
      </c>
      <c r="E75" s="112" t="s">
        <v>569</v>
      </c>
      <c r="F75" s="112"/>
      <c r="G75" s="119"/>
    </row>
    <row r="76" spans="2:12" x14ac:dyDescent="0.2">
      <c r="B76" s="118"/>
      <c r="C76"/>
      <c r="D76" s="111">
        <v>1</v>
      </c>
      <c r="E76" s="112" t="s">
        <v>570</v>
      </c>
      <c r="F76" s="112"/>
      <c r="G76" s="119"/>
      <c r="I76"/>
      <c r="K76"/>
    </row>
    <row r="77" spans="2:12" x14ac:dyDescent="0.2">
      <c r="B77" s="118"/>
      <c r="C77"/>
      <c r="D77" s="111">
        <v>1</v>
      </c>
      <c r="E77" s="112" t="s">
        <v>571</v>
      </c>
      <c r="F77" s="112"/>
      <c r="G77" s="119"/>
      <c r="I77"/>
      <c r="K77"/>
      <c r="L77" s="21"/>
    </row>
    <row r="78" spans="2:12" x14ac:dyDescent="0.2">
      <c r="B78" s="118"/>
      <c r="C78"/>
      <c r="D78" s="111">
        <v>3</v>
      </c>
      <c r="E78" s="112" t="s">
        <v>572</v>
      </c>
      <c r="F78" s="112"/>
      <c r="G78" s="119"/>
      <c r="I78"/>
      <c r="K78"/>
      <c r="L78" s="21"/>
    </row>
    <row r="79" spans="2:12" ht="13.5" thickBot="1" x14ac:dyDescent="0.25">
      <c r="B79" s="120"/>
      <c r="C79" s="121"/>
      <c r="D79" s="122">
        <v>3</v>
      </c>
      <c r="E79" s="123" t="s">
        <v>573</v>
      </c>
      <c r="F79" s="123"/>
      <c r="G79" s="124"/>
      <c r="I79"/>
      <c r="K79"/>
      <c r="L79" s="21"/>
    </row>
    <row r="80" spans="2:12" ht="13.5" thickBot="1" x14ac:dyDescent="0.25">
      <c r="B80"/>
      <c r="C80"/>
      <c r="D80" s="111"/>
      <c r="E80" s="112"/>
      <c r="F80" s="112"/>
      <c r="G80"/>
      <c r="I80"/>
      <c r="K80"/>
      <c r="L80" s="21"/>
    </row>
    <row r="81" spans="2:12" x14ac:dyDescent="0.2">
      <c r="B81" s="113" t="s">
        <v>574</v>
      </c>
      <c r="C81" s="114" t="s">
        <v>575</v>
      </c>
      <c r="D81" s="115">
        <v>2</v>
      </c>
      <c r="E81" s="116" t="s">
        <v>576</v>
      </c>
      <c r="F81" s="116" t="s">
        <v>577</v>
      </c>
      <c r="G81" s="117" t="s">
        <v>578</v>
      </c>
      <c r="I81"/>
      <c r="K81"/>
      <c r="L81" s="21"/>
    </row>
    <row r="82" spans="2:12" x14ac:dyDescent="0.2">
      <c r="B82" s="118"/>
      <c r="C82"/>
      <c r="D82" s="111">
        <v>1</v>
      </c>
      <c r="E82" s="112" t="s">
        <v>579</v>
      </c>
      <c r="F82" s="112" t="s">
        <v>577</v>
      </c>
      <c r="G82" s="119" t="s">
        <v>578</v>
      </c>
    </row>
    <row r="83" spans="2:12" x14ac:dyDescent="0.2">
      <c r="B83" s="118"/>
      <c r="C83"/>
      <c r="D83" s="111">
        <v>1</v>
      </c>
      <c r="E83" s="112" t="s">
        <v>580</v>
      </c>
      <c r="F83" s="112" t="s">
        <v>577</v>
      </c>
      <c r="G83" s="119" t="s">
        <v>581</v>
      </c>
    </row>
    <row r="84" spans="2:12" ht="13.5" thickBot="1" x14ac:dyDescent="0.25">
      <c r="B84" s="120"/>
      <c r="C84" s="121"/>
      <c r="D84" s="122">
        <v>6</v>
      </c>
      <c r="E84" s="123" t="s">
        <v>582</v>
      </c>
      <c r="F84" s="123" t="s">
        <v>583</v>
      </c>
      <c r="G84" s="124"/>
    </row>
    <row r="85" spans="2:12" ht="13.5" thickBot="1" x14ac:dyDescent="0.25">
      <c r="B85"/>
      <c r="C85"/>
      <c r="D85" s="111"/>
      <c r="E85" s="112"/>
      <c r="F85" s="112"/>
      <c r="G85"/>
    </row>
    <row r="86" spans="2:12" x14ac:dyDescent="0.2">
      <c r="B86" s="113" t="s">
        <v>584</v>
      </c>
      <c r="C86" s="114"/>
      <c r="D86" s="115"/>
      <c r="E86" s="116"/>
      <c r="F86" s="116"/>
      <c r="G86" s="117"/>
    </row>
    <row r="87" spans="2:12" x14ac:dyDescent="0.2">
      <c r="B87" s="118"/>
      <c r="C87" t="s">
        <v>527</v>
      </c>
      <c r="D87" s="111"/>
      <c r="E87" s="112" t="s">
        <v>585</v>
      </c>
      <c r="F87" s="112" t="s">
        <v>586</v>
      </c>
      <c r="G87" s="119"/>
    </row>
    <row r="88" spans="2:12" x14ac:dyDescent="0.2">
      <c r="B88" s="118"/>
      <c r="C88"/>
      <c r="D88" s="111"/>
      <c r="E88" s="112" t="s">
        <v>587</v>
      </c>
      <c r="F88" s="112"/>
      <c r="G88" s="119"/>
    </row>
    <row r="89" spans="2:12" x14ac:dyDescent="0.2">
      <c r="B89" s="118"/>
      <c r="C89"/>
      <c r="D89" s="111"/>
      <c r="E89" s="112"/>
      <c r="F89" s="112"/>
      <c r="G89" s="119"/>
    </row>
    <row r="90" spans="2:12" x14ac:dyDescent="0.2">
      <c r="B90" s="118"/>
      <c r="C90" t="s">
        <v>532</v>
      </c>
      <c r="D90" s="111"/>
      <c r="E90" s="112" t="s">
        <v>585</v>
      </c>
      <c r="F90" s="112" t="s">
        <v>586</v>
      </c>
      <c r="G90" s="119"/>
    </row>
    <row r="91" spans="2:12" x14ac:dyDescent="0.2">
      <c r="B91" s="118"/>
      <c r="C91"/>
      <c r="D91" s="111"/>
      <c r="E91" s="112" t="s">
        <v>587</v>
      </c>
      <c r="F91" s="112"/>
      <c r="G91" s="119"/>
    </row>
    <row r="92" spans="2:12" x14ac:dyDescent="0.2">
      <c r="B92" s="118"/>
      <c r="C92"/>
      <c r="D92" s="111"/>
      <c r="E92" s="112"/>
      <c r="F92" s="112"/>
      <c r="G92" s="119"/>
    </row>
    <row r="93" spans="2:12" x14ac:dyDescent="0.2">
      <c r="B93" s="118"/>
      <c r="C93" t="s">
        <v>533</v>
      </c>
      <c r="D93" s="111"/>
      <c r="E93" s="112" t="s">
        <v>588</v>
      </c>
      <c r="F93" s="112" t="s">
        <v>586</v>
      </c>
      <c r="G93" s="119"/>
    </row>
    <row r="94" spans="2:12" x14ac:dyDescent="0.2">
      <c r="B94" s="118"/>
      <c r="C94"/>
      <c r="D94" s="111"/>
      <c r="E94" s="112" t="s">
        <v>587</v>
      </c>
      <c r="F94" s="112"/>
      <c r="G94" s="119"/>
    </row>
    <row r="95" spans="2:12" x14ac:dyDescent="0.2">
      <c r="B95" s="118"/>
      <c r="C95"/>
      <c r="D95" s="111"/>
      <c r="E95" s="112"/>
      <c r="F95" s="112"/>
      <c r="G95" s="119"/>
    </row>
    <row r="96" spans="2:12" x14ac:dyDescent="0.2">
      <c r="B96" s="118"/>
      <c r="C96" t="s">
        <v>534</v>
      </c>
      <c r="D96" s="111"/>
      <c r="E96" s="112" t="s">
        <v>588</v>
      </c>
      <c r="F96" s="112" t="s">
        <v>586</v>
      </c>
      <c r="G96" s="119"/>
    </row>
    <row r="97" spans="2:7" x14ac:dyDescent="0.2">
      <c r="B97" s="118"/>
      <c r="C97"/>
      <c r="D97" s="111"/>
      <c r="E97" s="112" t="s">
        <v>587</v>
      </c>
      <c r="F97" s="112"/>
      <c r="G97" s="119"/>
    </row>
    <row r="98" spans="2:7" x14ac:dyDescent="0.2">
      <c r="B98" s="118"/>
      <c r="C98"/>
      <c r="D98" s="111"/>
      <c r="E98" s="112"/>
      <c r="F98" s="112"/>
      <c r="G98" s="119"/>
    </row>
    <row r="99" spans="2:7" x14ac:dyDescent="0.2">
      <c r="B99" s="118"/>
      <c r="C99" t="s">
        <v>589</v>
      </c>
      <c r="D99" s="111"/>
      <c r="E99" s="112" t="s">
        <v>588</v>
      </c>
      <c r="F99" s="112" t="s">
        <v>586</v>
      </c>
      <c r="G99" s="119"/>
    </row>
    <row r="100" spans="2:7" x14ac:dyDescent="0.2">
      <c r="B100" s="118"/>
      <c r="C100"/>
      <c r="D100" s="111">
        <v>2</v>
      </c>
      <c r="E100" s="112" t="s">
        <v>590</v>
      </c>
      <c r="F100" s="112" t="s">
        <v>583</v>
      </c>
      <c r="G100" s="119"/>
    </row>
    <row r="101" spans="2:7" ht="13.5" thickBot="1" x14ac:dyDescent="0.25">
      <c r="B101" s="120"/>
      <c r="C101" s="121"/>
      <c r="D101" s="122"/>
      <c r="E101" s="123" t="s">
        <v>587</v>
      </c>
      <c r="F101" s="123"/>
      <c r="G101" s="124"/>
    </row>
    <row r="102" spans="2:7" ht="13.5" thickBot="1" x14ac:dyDescent="0.25">
      <c r="B102"/>
      <c r="C102"/>
      <c r="D102" s="111"/>
      <c r="E102" s="112"/>
      <c r="F102" s="112"/>
      <c r="G102"/>
    </row>
    <row r="103" spans="2:7" x14ac:dyDescent="0.2">
      <c r="B103" s="113" t="s">
        <v>591</v>
      </c>
      <c r="C103" s="114"/>
      <c r="D103" s="115">
        <v>2</v>
      </c>
      <c r="E103" s="116" t="s">
        <v>592</v>
      </c>
      <c r="F103" s="116" t="s">
        <v>593</v>
      </c>
      <c r="G103" s="117"/>
    </row>
    <row r="104" spans="2:7" x14ac:dyDescent="0.2">
      <c r="B104" s="118"/>
      <c r="C104"/>
      <c r="D104" s="111">
        <v>3</v>
      </c>
      <c r="E104" s="112" t="s">
        <v>594</v>
      </c>
      <c r="F104" s="112" t="s">
        <v>595</v>
      </c>
      <c r="G104" s="119"/>
    </row>
    <row r="105" spans="2:7" x14ac:dyDescent="0.2">
      <c r="B105" s="118"/>
      <c r="C105"/>
      <c r="D105" s="111">
        <v>3</v>
      </c>
      <c r="E105" s="112" t="s">
        <v>594</v>
      </c>
      <c r="F105" s="112">
        <v>421</v>
      </c>
      <c r="G105" s="119"/>
    </row>
    <row r="106" spans="2:7" x14ac:dyDescent="0.2">
      <c r="B106" s="118"/>
      <c r="C106"/>
      <c r="D106" s="111">
        <v>3</v>
      </c>
      <c r="E106" s="112" t="s">
        <v>594</v>
      </c>
      <c r="F106" s="112" t="s">
        <v>596</v>
      </c>
      <c r="G106" s="119"/>
    </row>
    <row r="107" spans="2:7" x14ac:dyDescent="0.2">
      <c r="B107" s="118"/>
      <c r="C107"/>
      <c r="D107" s="111">
        <v>2</v>
      </c>
      <c r="E107" s="112" t="s">
        <v>594</v>
      </c>
      <c r="F107" s="112">
        <v>609</v>
      </c>
      <c r="G107" s="119"/>
    </row>
    <row r="108" spans="2:7" x14ac:dyDescent="0.2">
      <c r="B108" s="118"/>
      <c r="C108"/>
      <c r="D108" s="111">
        <v>6</v>
      </c>
      <c r="E108" s="112" t="s">
        <v>594</v>
      </c>
      <c r="F108" s="112">
        <v>441</v>
      </c>
      <c r="G108" s="119"/>
    </row>
    <row r="109" spans="2:7" x14ac:dyDescent="0.2">
      <c r="B109" s="118"/>
      <c r="C109"/>
      <c r="D109" s="111">
        <v>2</v>
      </c>
      <c r="E109" s="112" t="s">
        <v>594</v>
      </c>
      <c r="F109" s="112" t="s">
        <v>597</v>
      </c>
      <c r="G109" s="119"/>
    </row>
    <row r="110" spans="2:7" x14ac:dyDescent="0.2">
      <c r="B110" s="118"/>
      <c r="C110"/>
      <c r="D110" s="111">
        <v>4</v>
      </c>
      <c r="E110" s="112" t="s">
        <v>598</v>
      </c>
      <c r="F110" s="112" t="s">
        <v>599</v>
      </c>
      <c r="G110" s="119"/>
    </row>
    <row r="111" spans="2:7" x14ac:dyDescent="0.2">
      <c r="B111" s="118"/>
      <c r="C111"/>
      <c r="D111" s="111">
        <v>5</v>
      </c>
      <c r="E111" s="112" t="s">
        <v>600</v>
      </c>
      <c r="F111" s="112" t="s">
        <v>601</v>
      </c>
      <c r="G111" s="119"/>
    </row>
    <row r="112" spans="2:7" x14ac:dyDescent="0.2">
      <c r="B112" s="118"/>
      <c r="C112"/>
      <c r="D112" s="111">
        <v>1</v>
      </c>
      <c r="E112" s="112" t="s">
        <v>600</v>
      </c>
      <c r="F112" s="112" t="s">
        <v>602</v>
      </c>
      <c r="G112" s="119"/>
    </row>
    <row r="113" spans="2:7" x14ac:dyDescent="0.2">
      <c r="B113" s="118"/>
      <c r="C113"/>
      <c r="D113" s="111">
        <v>2</v>
      </c>
      <c r="E113" s="112" t="s">
        <v>600</v>
      </c>
      <c r="F113" s="112" t="s">
        <v>603</v>
      </c>
      <c r="G113" s="119"/>
    </row>
    <row r="114" spans="2:7" x14ac:dyDescent="0.2">
      <c r="B114" s="118"/>
      <c r="C114"/>
      <c r="D114" s="111">
        <v>2</v>
      </c>
      <c r="E114" s="112" t="s">
        <v>600</v>
      </c>
      <c r="F114" s="112" t="s">
        <v>604</v>
      </c>
      <c r="G114" s="119"/>
    </row>
    <row r="115" spans="2:7" x14ac:dyDescent="0.2">
      <c r="B115" s="118"/>
      <c r="C115"/>
      <c r="D115" s="111">
        <v>2</v>
      </c>
      <c r="E115" s="112" t="s">
        <v>600</v>
      </c>
      <c r="F115" s="112" t="s">
        <v>605</v>
      </c>
      <c r="G115" s="119"/>
    </row>
    <row r="116" spans="2:7" x14ac:dyDescent="0.2">
      <c r="B116" s="118"/>
      <c r="C116"/>
      <c r="D116" s="111">
        <v>1</v>
      </c>
      <c r="E116" s="112" t="s">
        <v>606</v>
      </c>
      <c r="F116" s="112" t="s">
        <v>607</v>
      </c>
      <c r="G116" s="119"/>
    </row>
    <row r="117" spans="2:7" x14ac:dyDescent="0.2">
      <c r="B117" s="118"/>
      <c r="C117"/>
      <c r="D117" s="111">
        <v>2</v>
      </c>
      <c r="E117" s="112" t="s">
        <v>606</v>
      </c>
      <c r="F117" s="112" t="s">
        <v>608</v>
      </c>
      <c r="G117" s="119"/>
    </row>
    <row r="118" spans="2:7" x14ac:dyDescent="0.2">
      <c r="B118" s="118"/>
      <c r="C118"/>
      <c r="D118" s="111">
        <v>2</v>
      </c>
      <c r="E118" s="112" t="s">
        <v>609</v>
      </c>
      <c r="F118" s="112" t="s">
        <v>610</v>
      </c>
      <c r="G118" s="119"/>
    </row>
    <row r="119" spans="2:7" x14ac:dyDescent="0.2">
      <c r="B119" s="118"/>
      <c r="C119"/>
      <c r="D119" s="111">
        <v>2</v>
      </c>
      <c r="E119" s="112" t="s">
        <v>611</v>
      </c>
      <c r="F119" s="112" t="s">
        <v>612</v>
      </c>
      <c r="G119" s="125" t="s">
        <v>613</v>
      </c>
    </row>
    <row r="120" spans="2:7" x14ac:dyDescent="0.2">
      <c r="B120" s="118"/>
      <c r="C120"/>
      <c r="D120" s="111"/>
      <c r="E120" s="112"/>
      <c r="F120" s="112"/>
      <c r="G120" s="125"/>
    </row>
    <row r="121" spans="2:7" ht="13.5" thickBot="1" x14ac:dyDescent="0.25">
      <c r="B121" s="120"/>
      <c r="C121" s="121" t="s">
        <v>614</v>
      </c>
      <c r="D121" s="122">
        <v>10</v>
      </c>
      <c r="E121" s="123" t="s">
        <v>615</v>
      </c>
      <c r="F121" s="123"/>
      <c r="G121" s="124"/>
    </row>
    <row r="122" spans="2:7" ht="13.5" thickBot="1" x14ac:dyDescent="0.25">
      <c r="B122"/>
      <c r="C122"/>
      <c r="D122" s="111"/>
      <c r="E122" s="112"/>
      <c r="F122" s="112"/>
      <c r="G122"/>
    </row>
    <row r="123" spans="2:7" x14ac:dyDescent="0.2">
      <c r="B123" s="113" t="s">
        <v>616</v>
      </c>
      <c r="C123" s="114" t="s">
        <v>617</v>
      </c>
      <c r="D123" s="115">
        <v>2</v>
      </c>
      <c r="E123" s="116" t="s">
        <v>618</v>
      </c>
      <c r="F123" s="116" t="s">
        <v>619</v>
      </c>
      <c r="G123" s="117"/>
    </row>
    <row r="124" spans="2:7" x14ac:dyDescent="0.2">
      <c r="B124" s="118"/>
      <c r="C124" t="s">
        <v>617</v>
      </c>
      <c r="D124" s="111">
        <v>1</v>
      </c>
      <c r="E124" s="112" t="s">
        <v>620</v>
      </c>
      <c r="F124" s="112"/>
      <c r="G124" s="119"/>
    </row>
    <row r="125" spans="2:7" x14ac:dyDescent="0.2">
      <c r="B125" s="118"/>
      <c r="C125" t="s">
        <v>617</v>
      </c>
      <c r="D125" s="111">
        <v>4</v>
      </c>
      <c r="E125" s="112" t="s">
        <v>621</v>
      </c>
      <c r="F125" s="112" t="s">
        <v>622</v>
      </c>
      <c r="G125" s="119"/>
    </row>
    <row r="126" spans="2:7" x14ac:dyDescent="0.2">
      <c r="B126" s="118"/>
      <c r="C126" t="s">
        <v>617</v>
      </c>
      <c r="D126" s="111">
        <v>2</v>
      </c>
      <c r="E126" s="112" t="s">
        <v>623</v>
      </c>
      <c r="F126" s="112" t="s">
        <v>624</v>
      </c>
      <c r="G126" s="119"/>
    </row>
    <row r="127" spans="2:7" x14ac:dyDescent="0.2">
      <c r="B127" s="118"/>
      <c r="C127" t="s">
        <v>617</v>
      </c>
      <c r="D127" s="111">
        <v>4</v>
      </c>
      <c r="E127" s="112" t="s">
        <v>625</v>
      </c>
      <c r="F127" s="112" t="s">
        <v>626</v>
      </c>
      <c r="G127" s="119"/>
    </row>
    <row r="128" spans="2:7" ht="13.5" thickBot="1" x14ac:dyDescent="0.25">
      <c r="B128" s="120"/>
      <c r="C128" s="121" t="s">
        <v>617</v>
      </c>
      <c r="D128" s="122">
        <v>15</v>
      </c>
      <c r="E128" s="123" t="s">
        <v>627</v>
      </c>
      <c r="F128" s="123" t="s">
        <v>626</v>
      </c>
      <c r="G128" s="124"/>
    </row>
    <row r="129" spans="2:7" ht="13.5" thickBot="1" x14ac:dyDescent="0.25">
      <c r="B129"/>
      <c r="C129"/>
      <c r="D129" s="111"/>
      <c r="E129" s="112"/>
      <c r="F129" s="112"/>
      <c r="G129"/>
    </row>
    <row r="130" spans="2:7" x14ac:dyDescent="0.2">
      <c r="B130" s="113" t="s">
        <v>628</v>
      </c>
      <c r="C130" s="114" t="s">
        <v>629</v>
      </c>
      <c r="D130" s="115">
        <v>20</v>
      </c>
      <c r="E130" s="116" t="s">
        <v>630</v>
      </c>
      <c r="F130" s="116"/>
      <c r="G130" s="117"/>
    </row>
    <row r="131" spans="2:7" x14ac:dyDescent="0.2">
      <c r="B131" s="118"/>
      <c r="C131"/>
      <c r="D131" s="111">
        <v>10</v>
      </c>
      <c r="E131" s="112" t="s">
        <v>631</v>
      </c>
      <c r="F131" s="112"/>
      <c r="G131" s="119"/>
    </row>
    <row r="132" spans="2:7" x14ac:dyDescent="0.2">
      <c r="B132" s="118"/>
      <c r="C132"/>
      <c r="D132" s="111"/>
      <c r="E132" s="112"/>
      <c r="F132" s="112"/>
      <c r="G132" s="119"/>
    </row>
    <row r="133" spans="2:7" ht="13.5" thickBot="1" x14ac:dyDescent="0.25">
      <c r="B133" s="120"/>
      <c r="C133" s="121" t="s">
        <v>632</v>
      </c>
      <c r="D133" s="122">
        <v>4</v>
      </c>
      <c r="E133" s="123" t="s">
        <v>633</v>
      </c>
      <c r="F133" s="123"/>
      <c r="G133" s="124"/>
    </row>
    <row r="134" spans="2:7" ht="13.5" thickBot="1" x14ac:dyDescent="0.25">
      <c r="B134"/>
      <c r="C134"/>
      <c r="D134" s="111"/>
      <c r="E134" s="112"/>
      <c r="F134" s="112"/>
      <c r="G134"/>
    </row>
    <row r="135" spans="2:7" x14ac:dyDescent="0.2">
      <c r="B135" s="113" t="s">
        <v>227</v>
      </c>
      <c r="C135" s="114" t="s">
        <v>230</v>
      </c>
      <c r="D135" s="115">
        <v>1</v>
      </c>
      <c r="E135" s="116" t="s">
        <v>634</v>
      </c>
      <c r="F135" s="116"/>
      <c r="G135" s="117"/>
    </row>
    <row r="136" spans="2:7" x14ac:dyDescent="0.2">
      <c r="B136" s="118"/>
      <c r="C136"/>
      <c r="D136" s="111">
        <v>1</v>
      </c>
      <c r="E136" s="112" t="s">
        <v>635</v>
      </c>
      <c r="F136" s="112"/>
      <c r="G136" s="119"/>
    </row>
    <row r="137" spans="2:7" ht="13.5" thickBot="1" x14ac:dyDescent="0.25">
      <c r="B137" s="120"/>
      <c r="C137" s="121"/>
      <c r="D137" s="122">
        <v>10</v>
      </c>
      <c r="E137" s="123" t="s">
        <v>636</v>
      </c>
      <c r="F137" s="123"/>
      <c r="G137" s="124"/>
    </row>
  </sheetData>
  <mergeCells count="1">
    <mergeCell ref="B2:G2"/>
  </mergeCells>
  <phoneticPr fontId="0" type="noConversion"/>
  <pageMargins left="0.43307086614173229" right="0.43307086614173229" top="0.98425196850393704" bottom="0.98425196850393704" header="0.51181102362204722" footer="0.51181102362204722"/>
  <pageSetup paperSize="9" scale="85" orientation="portrait" horizontalDpi="4294967293" verticalDpi="300" r:id="rId1"/>
  <headerFooter alignWithMargins="0">
    <oddHeader>&amp;A</oddHeader>
    <oddFooter>&amp;LRotterdam&amp;CNieuwe Luxor Theater&amp;R&amp;D</oddFooter>
  </headerFooter>
  <rowBreaks count="2" manualBreakCount="2">
    <brk id="58" max="16383" man="1"/>
    <brk id="102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53E6C-8660-462D-9EA9-A182E10FC595}">
  <dimension ref="A1:K20"/>
  <sheetViews>
    <sheetView workbookViewId="0">
      <selection activeCell="N9" sqref="N9"/>
    </sheetView>
  </sheetViews>
  <sheetFormatPr defaultRowHeight="12.75" x14ac:dyDescent="0.2"/>
  <cols>
    <col min="1" max="1" width="9.140625" style="2"/>
    <col min="2" max="2" width="9.140625" style="5"/>
    <col min="3" max="3" width="2.7109375" style="2" customWidth="1"/>
    <col min="4" max="5" width="5.7109375" style="2" customWidth="1"/>
    <col min="6" max="6" width="5.7109375" style="21" customWidth="1"/>
    <col min="7" max="11" width="5.7109375" style="2" customWidth="1"/>
    <col min="12" max="16384" width="9.140625" style="2"/>
  </cols>
  <sheetData>
    <row r="1" spans="1:11" x14ac:dyDescent="0.2">
      <c r="A1" s="32" t="s">
        <v>637</v>
      </c>
    </row>
    <row r="2" spans="1:11" x14ac:dyDescent="0.2">
      <c r="F2" s="21" t="s">
        <v>416</v>
      </c>
      <c r="H2" s="2" t="s">
        <v>638</v>
      </c>
    </row>
    <row r="3" spans="1:11" x14ac:dyDescent="0.2">
      <c r="B3" s="5" t="s">
        <v>639</v>
      </c>
      <c r="D3" s="4" t="s">
        <v>153</v>
      </c>
      <c r="F3" s="3"/>
      <c r="H3" s="174"/>
      <c r="I3" s="216"/>
      <c r="J3" s="216"/>
      <c r="K3" s="175"/>
    </row>
    <row r="4" spans="1:11" x14ac:dyDescent="0.2">
      <c r="B4" s="5" t="s">
        <v>640</v>
      </c>
      <c r="D4" s="4" t="s">
        <v>153</v>
      </c>
      <c r="F4" s="3"/>
      <c r="H4" s="174"/>
      <c r="I4" s="216"/>
      <c r="J4" s="216"/>
      <c r="K4" s="175"/>
    </row>
    <row r="5" spans="1:11" x14ac:dyDescent="0.2">
      <c r="B5" s="5" t="s">
        <v>641</v>
      </c>
      <c r="D5" s="4" t="s">
        <v>29</v>
      </c>
      <c r="F5" s="3">
        <v>1</v>
      </c>
      <c r="H5" s="174" t="s">
        <v>642</v>
      </c>
      <c r="I5" s="216"/>
      <c r="J5" s="216"/>
      <c r="K5" s="175"/>
    </row>
    <row r="6" spans="1:11" x14ac:dyDescent="0.2">
      <c r="B6" s="5" t="s">
        <v>643</v>
      </c>
      <c r="D6" s="4" t="s">
        <v>29</v>
      </c>
      <c r="F6" s="3"/>
      <c r="H6" s="174"/>
      <c r="I6" s="216"/>
      <c r="J6" s="216"/>
      <c r="K6" s="175"/>
    </row>
    <row r="7" spans="1:11" x14ac:dyDescent="0.2">
      <c r="B7" s="5" t="s">
        <v>644</v>
      </c>
      <c r="D7" s="4" t="s">
        <v>29</v>
      </c>
      <c r="F7" s="3">
        <v>1</v>
      </c>
      <c r="H7" s="174" t="s">
        <v>645</v>
      </c>
      <c r="I7" s="216"/>
      <c r="J7" s="216"/>
      <c r="K7" s="175"/>
    </row>
    <row r="8" spans="1:11" x14ac:dyDescent="0.2">
      <c r="D8" s="4"/>
      <c r="F8" s="3"/>
      <c r="H8" s="174" t="s">
        <v>646</v>
      </c>
      <c r="I8" s="216"/>
      <c r="J8" s="216"/>
      <c r="K8" s="175"/>
    </row>
    <row r="9" spans="1:11" x14ac:dyDescent="0.2">
      <c r="B9" s="5" t="s">
        <v>647</v>
      </c>
      <c r="D9" s="4" t="s">
        <v>153</v>
      </c>
      <c r="F9" s="3"/>
      <c r="H9" s="174"/>
      <c r="I9" s="216"/>
      <c r="J9" s="216"/>
      <c r="K9" s="175"/>
    </row>
    <row r="11" spans="1:11" x14ac:dyDescent="0.2">
      <c r="B11" s="5" t="s">
        <v>648</v>
      </c>
      <c r="D11" s="17"/>
      <c r="E11" s="27"/>
      <c r="F11" s="18"/>
      <c r="G11" s="27"/>
      <c r="H11" s="27"/>
      <c r="I11" s="27"/>
      <c r="J11" s="27"/>
      <c r="K11" s="28"/>
    </row>
    <row r="12" spans="1:11" x14ac:dyDescent="0.2">
      <c r="D12" s="20"/>
      <c r="K12" s="30"/>
    </row>
    <row r="13" spans="1:11" x14ac:dyDescent="0.2">
      <c r="D13" s="20"/>
      <c r="K13" s="30"/>
    </row>
    <row r="14" spans="1:11" x14ac:dyDescent="0.2">
      <c r="D14" s="22"/>
      <c r="E14" s="13"/>
      <c r="F14" s="23"/>
      <c r="G14" s="13"/>
      <c r="H14" s="13"/>
      <c r="I14" s="13"/>
      <c r="J14" s="13"/>
      <c r="K14" s="14"/>
    </row>
    <row r="16" spans="1:11" x14ac:dyDescent="0.2">
      <c r="B16" s="5" t="s">
        <v>57</v>
      </c>
      <c r="D16" s="17"/>
      <c r="E16" s="27"/>
      <c r="F16" s="18"/>
      <c r="G16" s="27"/>
      <c r="H16" s="27"/>
      <c r="I16" s="27"/>
      <c r="J16" s="27"/>
      <c r="K16" s="28"/>
    </row>
    <row r="17" spans="4:11" x14ac:dyDescent="0.2">
      <c r="D17" s="20"/>
      <c r="K17" s="30"/>
    </row>
    <row r="18" spans="4:11" x14ac:dyDescent="0.2">
      <c r="D18" s="20"/>
      <c r="K18" s="30"/>
    </row>
    <row r="19" spans="4:11" x14ac:dyDescent="0.2">
      <c r="D19" s="20"/>
      <c r="K19" s="30"/>
    </row>
    <row r="20" spans="4:11" x14ac:dyDescent="0.2">
      <c r="D20" s="22"/>
      <c r="E20" s="13"/>
      <c r="F20" s="23"/>
      <c r="G20" s="13"/>
      <c r="H20" s="13"/>
      <c r="I20" s="13"/>
      <c r="J20" s="13"/>
      <c r="K20" s="14"/>
    </row>
  </sheetData>
  <mergeCells count="7">
    <mergeCell ref="H3:K3"/>
    <mergeCell ref="H6:K6"/>
    <mergeCell ref="H7:K7"/>
    <mergeCell ref="H9:K9"/>
    <mergeCell ref="H5:K5"/>
    <mergeCell ref="H4:K4"/>
    <mergeCell ref="H8:K8"/>
  </mergeCells>
  <phoneticPr fontId="0" type="noConversion"/>
  <pageMargins left="0.43307086614173229" right="0.43307086614173229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&amp;LRotterdam&amp;CNieuwe Luxor Theater&amp;R&amp;D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CDEA8CBE50DD4792B7777851E29FD7" ma:contentTypeVersion="12" ma:contentTypeDescription="Create a new document." ma:contentTypeScope="" ma:versionID="1f8619d10c06f2f3a203485f4d25d4b0">
  <xsd:schema xmlns:xsd="http://www.w3.org/2001/XMLSchema" xmlns:xs="http://www.w3.org/2001/XMLSchema" xmlns:p="http://schemas.microsoft.com/office/2006/metadata/properties" xmlns:ns2="c2019fbc-fd15-43d2-9c91-e770115fa072" xmlns:ns3="2c0c870d-3d64-4a69-bb3f-fead28d59aa5" targetNamespace="http://schemas.microsoft.com/office/2006/metadata/properties" ma:root="true" ma:fieldsID="63bf771aef04d43a570cf17973e9f49a" ns2:_="" ns3:_="">
    <xsd:import namespace="c2019fbc-fd15-43d2-9c91-e770115fa072"/>
    <xsd:import namespace="2c0c870d-3d64-4a69-bb3f-fead28d59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19fbc-fd15-43d2-9c91-e770115fa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ce6c8be-c8ef-42ce-9f6d-e002519c7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c870d-3d64-4a69-bb3f-fead28d59a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20104a-e343-4887-be48-98f6c68564c3}" ma:internalName="TaxCatchAll" ma:showField="CatchAllData" ma:web="2c0c870d-3d64-4a69-bb3f-fead28d59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D4213B-2153-4D9B-827B-AD3956C671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019fbc-fd15-43d2-9c91-e770115fa072"/>
    <ds:schemaRef ds:uri="2c0c870d-3d64-4a69-bb3f-fead28d59a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9CE451-13CA-422F-879B-3EA95DF623F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9D33FB7-DEAC-4B30-9C2B-11485E9436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17</vt:i4>
      </vt:variant>
      <vt:variant>
        <vt:lpstr>Benoemde bereiken</vt:lpstr>
      </vt:variant>
      <vt:variant>
        <vt:i4>2</vt:i4>
      </vt:variant>
    </vt:vector>
  </HeadingPairs>
  <TitlesOfParts>
    <vt:vector size="19" baseType="lpstr">
      <vt:lpstr>Algemeen</vt:lpstr>
      <vt:lpstr>Artiestenfoyer</vt:lpstr>
      <vt:lpstr>Maten</vt:lpstr>
      <vt:lpstr>Laad- en losplaats</vt:lpstr>
      <vt:lpstr>Details vloer</vt:lpstr>
      <vt:lpstr>Kleedkamers</vt:lpstr>
      <vt:lpstr>Communicatie</vt:lpstr>
      <vt:lpstr>Stoffering</vt:lpstr>
      <vt:lpstr>Aansluitingen</vt:lpstr>
      <vt:lpstr>Klimmateriaal</vt:lpstr>
      <vt:lpstr>Trekkenwand</vt:lpstr>
      <vt:lpstr>Kaplijst</vt:lpstr>
      <vt:lpstr>Afstopping</vt:lpstr>
      <vt:lpstr>Orkestbak</vt:lpstr>
      <vt:lpstr>Licht</vt:lpstr>
      <vt:lpstr>Geluid</vt:lpstr>
      <vt:lpstr>Audio-Visueel</vt:lpstr>
      <vt:lpstr>Afstopping!Afdrukbereik</vt:lpstr>
      <vt:lpstr>Kaplijst!Afdruktitels</vt:lpstr>
    </vt:vector>
  </TitlesOfParts>
  <Manager/>
  <Company>Luxor Theater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Jan-Tonnis Fernhout en Jasja van Andel</dc:creator>
  <cp:keywords/>
  <dc:description/>
  <cp:lastModifiedBy>Noud Roos</cp:lastModifiedBy>
  <cp:revision/>
  <dcterms:created xsi:type="dcterms:W3CDTF">2001-12-13T14:51:24Z</dcterms:created>
  <dcterms:modified xsi:type="dcterms:W3CDTF">2026-09-16T10:18:32Z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Fred Tamminga</vt:lpwstr>
  </property>
  <property fmtid="{D5CDD505-2E9C-101B-9397-08002B2CF9AE}" pid="3" name="Order">
    <vt:lpwstr>540200.000000000</vt:lpwstr>
  </property>
  <property fmtid="{D5CDD505-2E9C-101B-9397-08002B2CF9AE}" pid="4" name="display_urn:schemas-microsoft-com:office:office#Author">
    <vt:lpwstr>Evert Smit</vt:lpwstr>
  </property>
  <property fmtid="{D5CDD505-2E9C-101B-9397-08002B2CF9AE}" pid="5" name="xd_Signature">
    <vt:lpwstr/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TriggerFlowInfo">
    <vt:lpwstr/>
  </property>
  <property fmtid="{D5CDD505-2E9C-101B-9397-08002B2CF9AE}" pid="11" name="ContentTypeId">
    <vt:lpwstr>0x010100885344FB2441E44BBC0B2A4E1088D40300B1268009EE81644EB94ECFF0EB7BF757</vt:lpwstr>
  </property>
  <property fmtid="{D5CDD505-2E9C-101B-9397-08002B2CF9AE}" pid="12" name="_SourceUrl">
    <vt:lpwstr/>
  </property>
  <property fmtid="{D5CDD505-2E9C-101B-9397-08002B2CF9AE}" pid="13" name="_SharedFileIndex">
    <vt:lpwstr/>
  </property>
</Properties>
</file>